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1085" windowHeight="2895" activeTab="0"/>
  </bookViews>
  <sheets>
    <sheet name="0048" sheetId="1" r:id="rId1"/>
  </sheets>
  <definedNames>
    <definedName name="mi1">'0048'!$E$19</definedName>
    <definedName name="mi2">'0048'!$F$19</definedName>
    <definedName name="mi3">'0048'!$G$19</definedName>
    <definedName name="mi4">'0048'!$H$19</definedName>
    <definedName name="n">'0048'!$C$19</definedName>
    <definedName name="sig">'0048'!$L$24</definedName>
  </definedNames>
  <calcPr fullCalcOnLoad="1"/>
</workbook>
</file>

<file path=xl/sharedStrings.xml><?xml version="1.0" encoding="utf-8"?>
<sst xmlns="http://schemas.openxmlformats.org/spreadsheetml/2006/main" count="47" uniqueCount="40">
  <si>
    <t>počet nehod / den</t>
  </si>
  <si>
    <t>počet dnů s uvedeným počtem nehod</t>
  </si>
  <si>
    <t>x</t>
  </si>
  <si>
    <t>f(x)</t>
  </si>
  <si>
    <t>x*f(x)</t>
  </si>
  <si>
    <t>n</t>
  </si>
  <si>
    <t>Σ</t>
  </si>
  <si>
    <t>počáteční momenty</t>
  </si>
  <si>
    <t>centrální momenty</t>
  </si>
  <si>
    <r>
      <t>μ</t>
    </r>
    <r>
      <rPr>
        <b/>
        <vertAlign val="subscript"/>
        <sz val="10"/>
        <color indexed="53"/>
        <rFont val="Arial"/>
        <family val="2"/>
      </rPr>
      <t>1</t>
    </r>
  </si>
  <si>
    <r>
      <t>μ</t>
    </r>
    <r>
      <rPr>
        <b/>
        <vertAlign val="subscript"/>
        <sz val="10"/>
        <color indexed="53"/>
        <rFont val="Arial"/>
        <family val="2"/>
      </rPr>
      <t>2</t>
    </r>
  </si>
  <si>
    <r>
      <t>μ</t>
    </r>
    <r>
      <rPr>
        <b/>
        <vertAlign val="subscript"/>
        <sz val="10"/>
        <color indexed="53"/>
        <rFont val="Arial"/>
        <family val="2"/>
      </rPr>
      <t>3</t>
    </r>
  </si>
  <si>
    <r>
      <t>μ</t>
    </r>
    <r>
      <rPr>
        <b/>
        <vertAlign val="subscript"/>
        <sz val="10"/>
        <color indexed="53"/>
        <rFont val="Arial"/>
        <family val="2"/>
      </rPr>
      <t>4</t>
    </r>
  </si>
  <si>
    <r>
      <t>ν</t>
    </r>
    <r>
      <rPr>
        <b/>
        <vertAlign val="subscript"/>
        <sz val="10"/>
        <color indexed="50"/>
        <rFont val="Arial"/>
        <family val="2"/>
      </rPr>
      <t>2</t>
    </r>
  </si>
  <si>
    <t>výpočet centrálních momentů pomocí momentů počátečních:</t>
  </si>
  <si>
    <r>
      <t>ν</t>
    </r>
    <r>
      <rPr>
        <b/>
        <vertAlign val="subscript"/>
        <sz val="10"/>
        <color indexed="50"/>
        <rFont val="Arial"/>
        <family val="2"/>
      </rPr>
      <t>3</t>
    </r>
  </si>
  <si>
    <r>
      <t>ν</t>
    </r>
    <r>
      <rPr>
        <b/>
        <vertAlign val="subscript"/>
        <sz val="10"/>
        <color indexed="50"/>
        <rFont val="Arial"/>
        <family val="2"/>
      </rPr>
      <t>4</t>
    </r>
  </si>
  <si>
    <t>σ =</t>
  </si>
  <si>
    <t>normované momenty:</t>
  </si>
  <si>
    <r>
      <t>ν</t>
    </r>
    <r>
      <rPr>
        <b/>
        <vertAlign val="sub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= μ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- μ</t>
    </r>
    <r>
      <rPr>
        <b/>
        <vertAlign val="subscript"/>
        <sz val="10"/>
        <rFont val="Arial"/>
        <family val="2"/>
      </rPr>
      <t>1</t>
    </r>
    <r>
      <rPr>
        <b/>
        <vertAlign val="super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=</t>
    </r>
  </si>
  <si>
    <r>
      <t>= σ</t>
    </r>
    <r>
      <rPr>
        <b/>
        <vertAlign val="superscript"/>
        <sz val="10"/>
        <rFont val="Arial"/>
        <family val="2"/>
      </rPr>
      <t>2</t>
    </r>
  </si>
  <si>
    <r>
      <t>ν</t>
    </r>
    <r>
      <rPr>
        <b/>
        <vertAlign val="subscript"/>
        <sz val="10"/>
        <rFont val="Arial"/>
        <family val="2"/>
      </rPr>
      <t xml:space="preserve">3 = </t>
    </r>
    <r>
      <rPr>
        <b/>
        <sz val="10"/>
        <rFont val="Arial"/>
        <family val="2"/>
      </rPr>
      <t>μ</t>
    </r>
    <r>
      <rPr>
        <b/>
        <vertAlign val="subscript"/>
        <sz val="10"/>
        <rFont val="Arial"/>
        <family val="2"/>
      </rPr>
      <t xml:space="preserve">3 </t>
    </r>
    <r>
      <rPr>
        <b/>
        <sz val="10"/>
        <rFont val="Arial"/>
        <family val="2"/>
      </rPr>
      <t>- 3 μ</t>
    </r>
    <r>
      <rPr>
        <b/>
        <vertAlign val="sub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μ</t>
    </r>
    <r>
      <rPr>
        <b/>
        <vertAlign val="sub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+ 2 μ</t>
    </r>
    <r>
      <rPr>
        <b/>
        <vertAlign val="subscript"/>
        <sz val="10"/>
        <rFont val="Arial"/>
        <family val="2"/>
      </rPr>
      <t>1</t>
    </r>
    <r>
      <rPr>
        <b/>
        <vertAlign val="superscript"/>
        <sz val="10"/>
        <rFont val="Arial"/>
        <family val="2"/>
      </rPr>
      <t xml:space="preserve">3 </t>
    </r>
    <r>
      <rPr>
        <b/>
        <sz val="10"/>
        <rFont val="Arial"/>
        <family val="2"/>
      </rPr>
      <t>=</t>
    </r>
  </si>
  <si>
    <r>
      <t>ν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2"/>
      </rPr>
      <t xml:space="preserve"> = μ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2"/>
      </rPr>
      <t xml:space="preserve"> - 4 μ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μ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+ 6 μ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μ</t>
    </r>
    <r>
      <rPr>
        <b/>
        <vertAlign val="subscript"/>
        <sz val="10"/>
        <rFont val="Arial"/>
        <family val="2"/>
      </rPr>
      <t>1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- 3 μ</t>
    </r>
    <r>
      <rPr>
        <b/>
        <vertAlign val="subscript"/>
        <sz val="10"/>
        <rFont val="Arial"/>
        <family val="2"/>
      </rPr>
      <t>1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 xml:space="preserve"> =</t>
    </r>
  </si>
  <si>
    <r>
      <t>f</t>
    </r>
    <r>
      <rPr>
        <b/>
        <vertAlign val="subscript"/>
        <sz val="10"/>
        <rFont val="Arial"/>
        <family val="2"/>
      </rPr>
      <t>x</t>
    </r>
  </si>
  <si>
    <r>
      <t>x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*f(x)</t>
    </r>
  </si>
  <si>
    <r>
      <t>x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*f(x)</t>
    </r>
  </si>
  <si>
    <r>
      <t>x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*f(x)</t>
    </r>
  </si>
  <si>
    <r>
      <t>(x-mi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)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*f(x)</t>
    </r>
  </si>
  <si>
    <r>
      <t>(x-mi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)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*f(x)</t>
    </r>
  </si>
  <si>
    <r>
      <t>(x-mi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)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*f(x)</t>
    </r>
  </si>
  <si>
    <r>
      <t>x*f</t>
    </r>
    <r>
      <rPr>
        <b/>
        <vertAlign val="subscript"/>
        <sz val="10"/>
        <rFont val="Arial"/>
        <family val="2"/>
      </rPr>
      <t>x</t>
    </r>
  </si>
  <si>
    <r>
      <t>x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*f</t>
    </r>
    <r>
      <rPr>
        <b/>
        <vertAlign val="subscript"/>
        <sz val="10"/>
        <rFont val="Arial"/>
        <family val="2"/>
      </rPr>
      <t>x</t>
    </r>
  </si>
  <si>
    <r>
      <t>x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*f</t>
    </r>
    <r>
      <rPr>
        <b/>
        <vertAlign val="subscript"/>
        <sz val="10"/>
        <rFont val="Arial"/>
        <family val="2"/>
      </rPr>
      <t>x</t>
    </r>
  </si>
  <si>
    <r>
      <t>x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*f</t>
    </r>
    <r>
      <rPr>
        <b/>
        <vertAlign val="subscript"/>
        <sz val="10"/>
        <rFont val="Arial"/>
        <family val="2"/>
      </rPr>
      <t>x</t>
    </r>
  </si>
  <si>
    <t>Centální momenty je pak vhodné vypočíst pomocí počátečních (viz výše).</t>
  </si>
  <si>
    <r>
      <t>Při "ručním" výpočtu počítáme zpravidla užitím četností f</t>
    </r>
    <r>
      <rPr>
        <vertAlign val="subscript"/>
        <sz val="10"/>
        <rFont val="Arial"/>
        <family val="2"/>
      </rPr>
      <t>x</t>
    </r>
    <r>
      <rPr>
        <sz val="10"/>
        <rFont val="Arial"/>
        <family val="0"/>
      </rPr>
      <t xml:space="preserve"> a počáteční momenty vypočteme dodatečným dělením rozsahem souboru.</t>
    </r>
  </si>
  <si>
    <t>Řešení:</t>
  </si>
  <si>
    <t xml:space="preserve">V městě byl po dobu 60 dnů evidován počet dopravních nehod v průběhu každého dne a podle počtu nehod v jednom dni vytvořena </t>
  </si>
  <si>
    <t xml:space="preserve">následující tabulka. Pro počet nehod v jednom dni jako náhodnou proměnnou sestrojit zákon rozložení, střední hodnotu a disperzi a </t>
  </si>
  <si>
    <t>ostatní momentové charakteristiky.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</si>
</sst>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000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0.00000000"/>
  </numFmts>
  <fonts count="12">
    <font>
      <sz val="10"/>
      <name val="Arial"/>
      <family val="0"/>
    </font>
    <font>
      <vertAlign val="subscript"/>
      <sz val="10"/>
      <name val="Arial"/>
      <family val="2"/>
    </font>
    <font>
      <sz val="8"/>
      <name val="Arial"/>
      <family val="0"/>
    </font>
    <font>
      <b/>
      <sz val="10"/>
      <color indexed="53"/>
      <name val="Arial"/>
      <family val="2"/>
    </font>
    <font>
      <b/>
      <vertAlign val="subscript"/>
      <sz val="10"/>
      <color indexed="53"/>
      <name val="Arial"/>
      <family val="2"/>
    </font>
    <font>
      <b/>
      <sz val="10"/>
      <color indexed="50"/>
      <name val="Arial"/>
      <family val="2"/>
    </font>
    <font>
      <b/>
      <vertAlign val="subscript"/>
      <sz val="10"/>
      <color indexed="5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67" fontId="0" fillId="0" borderId="1" xfId="0" applyNumberFormat="1" applyBorder="1" applyAlignment="1">
      <alignment/>
    </xf>
    <xf numFmtId="172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167" fontId="0" fillId="0" borderId="2" xfId="0" applyNumberFormat="1" applyBorder="1" applyAlignment="1">
      <alignment/>
    </xf>
    <xf numFmtId="172" fontId="0" fillId="0" borderId="2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7" fontId="0" fillId="0" borderId="6" xfId="0" applyNumberFormat="1" applyBorder="1" applyAlignment="1">
      <alignment/>
    </xf>
    <xf numFmtId="172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73" fontId="0" fillId="0" borderId="1" xfId="0" applyNumberFormat="1" applyBorder="1" applyAlignment="1">
      <alignment/>
    </xf>
    <xf numFmtId="173" fontId="0" fillId="0" borderId="2" xfId="0" applyNumberFormat="1" applyBorder="1" applyAlignment="1">
      <alignment/>
    </xf>
    <xf numFmtId="173" fontId="0" fillId="0" borderId="4" xfId="0" applyNumberFormat="1" applyBorder="1" applyAlignment="1">
      <alignment/>
    </xf>
    <xf numFmtId="173" fontId="0" fillId="0" borderId="6" xfId="0" applyNumberFormat="1" applyBorder="1" applyAlignment="1">
      <alignment/>
    </xf>
    <xf numFmtId="173" fontId="0" fillId="0" borderId="7" xfId="0" applyNumberFormat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67" fontId="0" fillId="0" borderId="9" xfId="0" applyNumberFormat="1" applyBorder="1" applyAlignment="1">
      <alignment/>
    </xf>
    <xf numFmtId="172" fontId="0" fillId="0" borderId="9" xfId="0" applyNumberFormat="1" applyBorder="1" applyAlignment="1">
      <alignment/>
    </xf>
    <xf numFmtId="173" fontId="0" fillId="0" borderId="9" xfId="0" applyNumberFormat="1" applyBorder="1" applyAlignment="1">
      <alignment/>
    </xf>
    <xf numFmtId="173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0" fontId="7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173" fontId="0" fillId="0" borderId="12" xfId="0" applyNumberFormat="1" applyBorder="1" applyAlignment="1">
      <alignment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676275</xdr:colOff>
      <xdr:row>28</xdr:row>
      <xdr:rowOff>152400</xdr:rowOff>
    </xdr:from>
    <xdr:to>
      <xdr:col>8</xdr:col>
      <xdr:colOff>657225</xdr:colOff>
      <xdr:row>32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4876800"/>
          <a:ext cx="771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647700</xdr:colOff>
      <xdr:row>32</xdr:row>
      <xdr:rowOff>0</xdr:rowOff>
    </xdr:from>
    <xdr:to>
      <xdr:col>10</xdr:col>
      <xdr:colOff>0</xdr:colOff>
      <xdr:row>35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00725" y="5372100"/>
          <a:ext cx="8001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showGridLines="0" tabSelected="1" workbookViewId="0" topLeftCell="A1">
      <selection activeCell="D24" sqref="D24"/>
    </sheetView>
  </sheetViews>
  <sheetFormatPr defaultColWidth="9.140625" defaultRowHeight="12.75"/>
  <cols>
    <col min="4" max="4" width="9.57421875" style="0" bestFit="1" customWidth="1"/>
    <col min="5" max="6" width="9.421875" style="0" bestFit="1" customWidth="1"/>
    <col min="7" max="7" width="9.57421875" style="0" bestFit="1" customWidth="1"/>
    <col min="8" max="8" width="11.8515625" style="0" customWidth="1"/>
    <col min="9" max="9" width="10.57421875" style="0" bestFit="1" customWidth="1"/>
    <col min="10" max="10" width="11.140625" style="0" bestFit="1" customWidth="1"/>
    <col min="11" max="11" width="11.57421875" style="0" bestFit="1" customWidth="1"/>
  </cols>
  <sheetData>
    <row r="1" ht="12.75">
      <c r="A1" s="53" t="s">
        <v>37</v>
      </c>
    </row>
    <row r="2" ht="12.75">
      <c r="A2" s="53" t="s">
        <v>38</v>
      </c>
    </row>
    <row r="3" ht="12.75">
      <c r="A3" s="53" t="s">
        <v>39</v>
      </c>
    </row>
    <row r="4" ht="13.5" thickBot="1">
      <c r="A4" s="53"/>
    </row>
    <row r="5" spans="1:9" ht="12.75">
      <c r="A5" s="66" t="s">
        <v>0</v>
      </c>
      <c r="B5" s="67"/>
      <c r="C5" s="56">
        <v>0</v>
      </c>
      <c r="D5" s="54">
        <v>1</v>
      </c>
      <c r="E5" s="54">
        <v>2</v>
      </c>
      <c r="F5" s="54">
        <v>3</v>
      </c>
      <c r="G5" s="54">
        <v>4</v>
      </c>
      <c r="H5" s="54">
        <v>5</v>
      </c>
      <c r="I5" s="55">
        <v>6</v>
      </c>
    </row>
    <row r="6" spans="1:9" ht="12.75">
      <c r="A6" s="68" t="s">
        <v>1</v>
      </c>
      <c r="B6" s="69"/>
      <c r="C6" s="72">
        <v>4</v>
      </c>
      <c r="D6" s="60">
        <v>28</v>
      </c>
      <c r="E6" s="60">
        <v>10</v>
      </c>
      <c r="F6" s="60">
        <v>7</v>
      </c>
      <c r="G6" s="60">
        <v>6</v>
      </c>
      <c r="H6" s="60">
        <v>4</v>
      </c>
      <c r="I6" s="62">
        <v>1</v>
      </c>
    </row>
    <row r="7" spans="1:9" ht="13.5" thickBot="1">
      <c r="A7" s="70"/>
      <c r="B7" s="71"/>
      <c r="C7" s="73"/>
      <c r="D7" s="61"/>
      <c r="E7" s="61"/>
      <c r="F7" s="61"/>
      <c r="G7" s="61"/>
      <c r="H7" s="61"/>
      <c r="I7" s="63"/>
    </row>
    <row r="8" spans="1:9" ht="12.75">
      <c r="A8" s="57"/>
      <c r="B8" s="57"/>
      <c r="C8" s="58"/>
      <c r="D8" s="58"/>
      <c r="E8" s="58"/>
      <c r="F8" s="58"/>
      <c r="G8" s="58"/>
      <c r="H8" s="58"/>
      <c r="I8" s="58"/>
    </row>
    <row r="9" spans="1:9" ht="12.75">
      <c r="A9" s="59" t="s">
        <v>36</v>
      </c>
      <c r="B9" s="57"/>
      <c r="C9" s="58"/>
      <c r="D9" s="58"/>
      <c r="E9" s="58"/>
      <c r="F9" s="58"/>
      <c r="G9" s="58"/>
      <c r="H9" s="58"/>
      <c r="I9" s="58"/>
    </row>
    <row r="10" ht="13.5" thickBot="1"/>
    <row r="11" spans="2:11" ht="15.75" thickBot="1">
      <c r="B11" s="36" t="s">
        <v>2</v>
      </c>
      <c r="C11" s="37" t="s">
        <v>23</v>
      </c>
      <c r="D11" s="37" t="s">
        <v>3</v>
      </c>
      <c r="E11" s="37" t="s">
        <v>4</v>
      </c>
      <c r="F11" s="37" t="s">
        <v>24</v>
      </c>
      <c r="G11" s="37" t="s">
        <v>25</v>
      </c>
      <c r="H11" s="37" t="s">
        <v>26</v>
      </c>
      <c r="I11" s="38" t="s">
        <v>27</v>
      </c>
      <c r="J11" s="38" t="s">
        <v>28</v>
      </c>
      <c r="K11" s="39" t="s">
        <v>29</v>
      </c>
    </row>
    <row r="12" spans="2:11" ht="12.75">
      <c r="B12" s="34">
        <v>0</v>
      </c>
      <c r="C12" s="7">
        <v>4</v>
      </c>
      <c r="D12" s="8">
        <f aca="true" t="shared" si="0" ref="D12:D18">C12/n</f>
        <v>0.06666666666666667</v>
      </c>
      <c r="E12" s="9">
        <f>B12*D12</f>
        <v>0</v>
      </c>
      <c r="F12" s="9">
        <f>B12*E12</f>
        <v>0</v>
      </c>
      <c r="G12" s="9">
        <f>B12*F12</f>
        <v>0</v>
      </c>
      <c r="H12" s="9">
        <f>B12*G12</f>
        <v>0</v>
      </c>
      <c r="I12" s="19">
        <f aca="true" t="shared" si="1" ref="I12:I18">(B12-mi1)^2*D12</f>
        <v>0.2622407407407407</v>
      </c>
      <c r="J12" s="19">
        <f aca="true" t="shared" si="2" ref="J12:J18">(B12-mi1)^3*D12</f>
        <v>-0.5201108024691357</v>
      </c>
      <c r="K12" s="35">
        <f aca="true" t="shared" si="3" ref="K12:K18">(B12-mi1)^4*D12</f>
        <v>1.0315530915637856</v>
      </c>
    </row>
    <row r="13" spans="2:11" ht="12.75">
      <c r="B13" s="10">
        <v>1</v>
      </c>
      <c r="C13" s="2">
        <v>28</v>
      </c>
      <c r="D13" s="4">
        <f t="shared" si="0"/>
        <v>0.4666666666666667</v>
      </c>
      <c r="E13" s="5">
        <f aca="true" t="shared" si="4" ref="E13:E18">B13*D13</f>
        <v>0.4666666666666667</v>
      </c>
      <c r="F13" s="5">
        <f aca="true" t="shared" si="5" ref="F13:F18">B13*E13</f>
        <v>0.4666666666666667</v>
      </c>
      <c r="G13" s="5">
        <f aca="true" t="shared" si="6" ref="G13:G18">B13*F13</f>
        <v>0.4666666666666667</v>
      </c>
      <c r="H13" s="5">
        <f aca="true" t="shared" si="7" ref="H13:H18">B13*G13</f>
        <v>0.4666666666666667</v>
      </c>
      <c r="I13" s="18">
        <f t="shared" si="1"/>
        <v>0.4512407407407406</v>
      </c>
      <c r="J13" s="18">
        <f t="shared" si="2"/>
        <v>-0.4437200617283949</v>
      </c>
      <c r="K13" s="20">
        <f t="shared" si="3"/>
        <v>0.4363247273662549</v>
      </c>
    </row>
    <row r="14" spans="2:11" ht="12.75">
      <c r="B14" s="10">
        <v>2</v>
      </c>
      <c r="C14" s="2">
        <v>10</v>
      </c>
      <c r="D14" s="4">
        <f t="shared" si="0"/>
        <v>0.16666666666666666</v>
      </c>
      <c r="E14" s="5">
        <f t="shared" si="4"/>
        <v>0.3333333333333333</v>
      </c>
      <c r="F14" s="5">
        <f t="shared" si="5"/>
        <v>0.6666666666666666</v>
      </c>
      <c r="G14" s="5">
        <f t="shared" si="6"/>
        <v>1.3333333333333333</v>
      </c>
      <c r="H14" s="5">
        <f t="shared" si="7"/>
        <v>2.6666666666666665</v>
      </c>
      <c r="I14" s="18">
        <f t="shared" si="1"/>
        <v>4.6296296296297195E-05</v>
      </c>
      <c r="J14" s="18">
        <f t="shared" si="2"/>
        <v>7.716049382716274E-07</v>
      </c>
      <c r="K14" s="20">
        <f t="shared" si="3"/>
        <v>1.286008230452725E-08</v>
      </c>
    </row>
    <row r="15" spans="2:11" ht="12.75">
      <c r="B15" s="10">
        <v>3</v>
      </c>
      <c r="C15" s="2">
        <v>7</v>
      </c>
      <c r="D15" s="4">
        <f t="shared" si="0"/>
        <v>0.11666666666666667</v>
      </c>
      <c r="E15" s="5">
        <f t="shared" si="4"/>
        <v>0.35</v>
      </c>
      <c r="F15" s="5">
        <f t="shared" si="5"/>
        <v>1.0499999999999998</v>
      </c>
      <c r="G15" s="5">
        <f t="shared" si="6"/>
        <v>3.1499999999999995</v>
      </c>
      <c r="H15" s="5">
        <f t="shared" si="7"/>
        <v>9.45</v>
      </c>
      <c r="I15" s="18">
        <f t="shared" si="1"/>
        <v>0.12058796296296301</v>
      </c>
      <c r="J15" s="18">
        <f t="shared" si="2"/>
        <v>0.1225977623456791</v>
      </c>
      <c r="K15" s="20">
        <f t="shared" si="3"/>
        <v>0.12464105838477375</v>
      </c>
    </row>
    <row r="16" spans="2:11" ht="12.75">
      <c r="B16" s="10">
        <v>4</v>
      </c>
      <c r="C16" s="2">
        <v>6</v>
      </c>
      <c r="D16" s="4">
        <f t="shared" si="0"/>
        <v>0.1</v>
      </c>
      <c r="E16" s="5">
        <f t="shared" si="4"/>
        <v>0.4</v>
      </c>
      <c r="F16" s="5">
        <f t="shared" si="5"/>
        <v>1.6</v>
      </c>
      <c r="G16" s="5">
        <f t="shared" si="6"/>
        <v>6.4</v>
      </c>
      <c r="H16" s="5">
        <f t="shared" si="7"/>
        <v>25.6</v>
      </c>
      <c r="I16" s="18">
        <f t="shared" si="1"/>
        <v>0.40669444444444447</v>
      </c>
      <c r="J16" s="18">
        <f t="shared" si="2"/>
        <v>0.8201671296296296</v>
      </c>
      <c r="K16" s="20">
        <f t="shared" si="3"/>
        <v>1.6540037114197528</v>
      </c>
    </row>
    <row r="17" spans="2:11" ht="12.75">
      <c r="B17" s="10">
        <v>5</v>
      </c>
      <c r="C17" s="2">
        <v>4</v>
      </c>
      <c r="D17" s="4">
        <f t="shared" si="0"/>
        <v>0.06666666666666667</v>
      </c>
      <c r="E17" s="5">
        <f t="shared" si="4"/>
        <v>0.3333333333333333</v>
      </c>
      <c r="F17" s="5">
        <f t="shared" si="5"/>
        <v>1.6666666666666665</v>
      </c>
      <c r="G17" s="5">
        <f t="shared" si="6"/>
        <v>8.333333333333332</v>
      </c>
      <c r="H17" s="5">
        <f t="shared" si="7"/>
        <v>41.66666666666666</v>
      </c>
      <c r="I17" s="18">
        <f t="shared" si="1"/>
        <v>0.6066851851851851</v>
      </c>
      <c r="J17" s="18">
        <f t="shared" si="2"/>
        <v>1.8301669753086418</v>
      </c>
      <c r="K17" s="20">
        <f t="shared" si="3"/>
        <v>5.521003708847735</v>
      </c>
    </row>
    <row r="18" spans="2:11" ht="13.5" thickBot="1">
      <c r="B18" s="12">
        <v>6</v>
      </c>
      <c r="C18" s="13">
        <v>1</v>
      </c>
      <c r="D18" s="14">
        <f t="shared" si="0"/>
        <v>0.016666666666666666</v>
      </c>
      <c r="E18" s="15">
        <f t="shared" si="4"/>
        <v>0.1</v>
      </c>
      <c r="F18" s="15">
        <f t="shared" si="5"/>
        <v>0.6000000000000001</v>
      </c>
      <c r="G18" s="15">
        <f t="shared" si="6"/>
        <v>3.6000000000000005</v>
      </c>
      <c r="H18" s="15">
        <f t="shared" si="7"/>
        <v>21.6</v>
      </c>
      <c r="I18" s="21">
        <f t="shared" si="1"/>
        <v>0.2688935185185185</v>
      </c>
      <c r="J18" s="21">
        <f t="shared" si="2"/>
        <v>1.0800556327160495</v>
      </c>
      <c r="K18" s="22">
        <f t="shared" si="3"/>
        <v>4.338223458076132</v>
      </c>
    </row>
    <row r="19" spans="2:11" ht="13.5" thickBot="1">
      <c r="B19" s="23" t="s">
        <v>6</v>
      </c>
      <c r="C19" s="24">
        <f aca="true" t="shared" si="8" ref="C19:K19">SUM(C12:C18)</f>
        <v>60</v>
      </c>
      <c r="D19" s="25">
        <f t="shared" si="8"/>
        <v>1</v>
      </c>
      <c r="E19" s="26">
        <f t="shared" si="8"/>
        <v>1.9833333333333332</v>
      </c>
      <c r="F19" s="26">
        <f t="shared" si="8"/>
        <v>6.049999999999999</v>
      </c>
      <c r="G19" s="26">
        <f t="shared" si="8"/>
        <v>23.28333333333333</v>
      </c>
      <c r="H19" s="26">
        <f t="shared" si="8"/>
        <v>101.44999999999999</v>
      </c>
      <c r="I19" s="27">
        <f t="shared" si="8"/>
        <v>2.116388888888889</v>
      </c>
      <c r="J19" s="27">
        <f t="shared" si="8"/>
        <v>2.889157407407408</v>
      </c>
      <c r="K19" s="28">
        <f t="shared" si="8"/>
        <v>13.105749768518518</v>
      </c>
    </row>
    <row r="20" spans="3:11" ht="14.25">
      <c r="C20" s="1" t="s">
        <v>5</v>
      </c>
      <c r="E20" s="29" t="s">
        <v>9</v>
      </c>
      <c r="F20" s="29" t="s">
        <v>10</v>
      </c>
      <c r="G20" s="29" t="s">
        <v>11</v>
      </c>
      <c r="H20" s="29" t="s">
        <v>12</v>
      </c>
      <c r="I20" s="30" t="s">
        <v>13</v>
      </c>
      <c r="J20" s="30" t="s">
        <v>15</v>
      </c>
      <c r="K20" s="30" t="s">
        <v>16</v>
      </c>
    </row>
    <row r="21" spans="5:11" ht="12.75">
      <c r="E21" s="64" t="s">
        <v>7</v>
      </c>
      <c r="F21" s="64"/>
      <c r="G21" s="64"/>
      <c r="H21" s="64"/>
      <c r="I21" s="65" t="s">
        <v>8</v>
      </c>
      <c r="J21" s="65"/>
      <c r="K21" s="65"/>
    </row>
    <row r="23" ht="12.75">
      <c r="B23" t="s">
        <v>14</v>
      </c>
    </row>
    <row r="24" spans="8:12" ht="15">
      <c r="H24" s="31" t="s">
        <v>19</v>
      </c>
      <c r="I24" s="31">
        <f>mi2-mi1^2</f>
        <v>2.1163888888888884</v>
      </c>
      <c r="J24" s="32" t="s">
        <v>20</v>
      </c>
      <c r="K24" s="33" t="s">
        <v>17</v>
      </c>
      <c r="L24" s="31">
        <f>SQRT(I24)</f>
        <v>1.4547813886934657</v>
      </c>
    </row>
    <row r="25" spans="8:12" ht="12.75">
      <c r="H25" s="31"/>
      <c r="I25" s="31"/>
      <c r="J25" s="31"/>
      <c r="K25" s="31"/>
      <c r="L25" s="31"/>
    </row>
    <row r="26" spans="8:12" ht="15">
      <c r="H26" s="31" t="s">
        <v>21</v>
      </c>
      <c r="I26" s="31"/>
      <c r="J26" s="31">
        <f>mi3-3*mi2*mi1+2*mi1^3</f>
        <v>2.8891574074074065</v>
      </c>
      <c r="K26" s="31"/>
      <c r="L26" s="31"/>
    </row>
    <row r="27" spans="8:12" ht="12.75">
      <c r="H27" s="31"/>
      <c r="I27" s="31"/>
      <c r="J27" s="31"/>
      <c r="K27" s="31"/>
      <c r="L27" s="31"/>
    </row>
    <row r="28" spans="8:12" ht="15">
      <c r="H28" s="31" t="s">
        <v>22</v>
      </c>
      <c r="I28" s="31"/>
      <c r="J28" s="31"/>
      <c r="K28" s="31">
        <f>mi4-4*mi3*mi1+6*mi2*mi1^2-3*mi1^4</f>
        <v>13.105749768518535</v>
      </c>
      <c r="L28" s="31"/>
    </row>
    <row r="29" spans="8:12" ht="12.75">
      <c r="H29" s="31"/>
      <c r="I29" s="31"/>
      <c r="J29" s="31"/>
      <c r="K29" s="31"/>
      <c r="L29" s="31"/>
    </row>
    <row r="30" spans="8:12" ht="12.75">
      <c r="H30" s="31"/>
      <c r="I30" s="31"/>
      <c r="J30" s="31"/>
      <c r="K30" s="31"/>
      <c r="L30" s="31"/>
    </row>
    <row r="31" spans="6:12" ht="12.75">
      <c r="F31" t="s">
        <v>18</v>
      </c>
      <c r="H31" s="31"/>
      <c r="I31" s="31"/>
      <c r="J31" s="31">
        <f>J26/sig^3</f>
        <v>0.9383783829694974</v>
      </c>
      <c r="K31" s="31"/>
      <c r="L31" s="31"/>
    </row>
    <row r="32" spans="8:12" ht="12.75">
      <c r="H32" s="31"/>
      <c r="I32" s="31"/>
      <c r="J32" s="31"/>
      <c r="K32" s="31"/>
      <c r="L32" s="31"/>
    </row>
    <row r="33" spans="8:12" ht="12.75">
      <c r="H33" s="31"/>
      <c r="I33" s="31"/>
      <c r="J33" s="31"/>
      <c r="K33" s="31"/>
      <c r="L33" s="31"/>
    </row>
    <row r="34" spans="8:12" ht="12.75">
      <c r="H34" s="31"/>
      <c r="I34" s="31"/>
      <c r="J34" s="31"/>
      <c r="K34" s="31">
        <f>K28/sig^4</f>
        <v>2.9259771213575387</v>
      </c>
      <c r="L34" s="31"/>
    </row>
    <row r="35" spans="8:12" ht="12.75">
      <c r="H35" s="31"/>
      <c r="I35" s="31"/>
      <c r="J35" s="31"/>
      <c r="K35" s="31"/>
      <c r="L35" s="31"/>
    </row>
    <row r="37" ht="15.75">
      <c r="B37" t="s">
        <v>35</v>
      </c>
    </row>
    <row r="38" ht="12.75">
      <c r="B38" t="s">
        <v>34</v>
      </c>
    </row>
    <row r="39" ht="13.5" thickBot="1"/>
    <row r="40" spans="3:8" ht="15.75" thickBot="1">
      <c r="C40" s="36" t="s">
        <v>2</v>
      </c>
      <c r="D40" s="40" t="s">
        <v>23</v>
      </c>
      <c r="E40" s="36" t="s">
        <v>30</v>
      </c>
      <c r="F40" s="37" t="s">
        <v>31</v>
      </c>
      <c r="G40" s="37" t="s">
        <v>32</v>
      </c>
      <c r="H40" s="52" t="s">
        <v>33</v>
      </c>
    </row>
    <row r="41" spans="3:8" ht="12.75">
      <c r="C41" s="34">
        <v>0</v>
      </c>
      <c r="D41" s="41">
        <v>4</v>
      </c>
      <c r="E41" s="47">
        <f>C41*D41</f>
        <v>0</v>
      </c>
      <c r="F41" s="6">
        <f>C41*E41</f>
        <v>0</v>
      </c>
      <c r="G41" s="6">
        <f>C41*F41</f>
        <v>0</v>
      </c>
      <c r="H41" s="48">
        <f>C41*G41</f>
        <v>0</v>
      </c>
    </row>
    <row r="42" spans="3:8" ht="12.75">
      <c r="C42" s="10">
        <v>1</v>
      </c>
      <c r="D42" s="42">
        <v>28</v>
      </c>
      <c r="E42" s="45">
        <f aca="true" t="shared" si="9" ref="E42:E47">C42*D42</f>
        <v>28</v>
      </c>
      <c r="F42" s="3">
        <f aca="true" t="shared" si="10" ref="F42:F47">C42*E42</f>
        <v>28</v>
      </c>
      <c r="G42" s="3">
        <f aca="true" t="shared" si="11" ref="G42:G47">C42*F42</f>
        <v>28</v>
      </c>
      <c r="H42" s="11">
        <f aca="true" t="shared" si="12" ref="H42:H47">C42*G42</f>
        <v>28</v>
      </c>
    </row>
    <row r="43" spans="3:8" ht="12.75">
      <c r="C43" s="10">
        <v>2</v>
      </c>
      <c r="D43" s="42">
        <v>10</v>
      </c>
      <c r="E43" s="45">
        <f t="shared" si="9"/>
        <v>20</v>
      </c>
      <c r="F43" s="3">
        <f t="shared" si="10"/>
        <v>40</v>
      </c>
      <c r="G43" s="3">
        <f t="shared" si="11"/>
        <v>80</v>
      </c>
      <c r="H43" s="11">
        <f t="shared" si="12"/>
        <v>160</v>
      </c>
    </row>
    <row r="44" spans="3:8" ht="12.75">
      <c r="C44" s="10">
        <v>3</v>
      </c>
      <c r="D44" s="42">
        <v>7</v>
      </c>
      <c r="E44" s="45">
        <f t="shared" si="9"/>
        <v>21</v>
      </c>
      <c r="F44" s="3">
        <f t="shared" si="10"/>
        <v>63</v>
      </c>
      <c r="G44" s="3">
        <f t="shared" si="11"/>
        <v>189</v>
      </c>
      <c r="H44" s="11">
        <f t="shared" si="12"/>
        <v>567</v>
      </c>
    </row>
    <row r="45" spans="3:8" ht="12.75">
      <c r="C45" s="10">
        <v>4</v>
      </c>
      <c r="D45" s="42">
        <v>6</v>
      </c>
      <c r="E45" s="45">
        <f t="shared" si="9"/>
        <v>24</v>
      </c>
      <c r="F45" s="3">
        <f t="shared" si="10"/>
        <v>96</v>
      </c>
      <c r="G45" s="3">
        <f t="shared" si="11"/>
        <v>384</v>
      </c>
      <c r="H45" s="11">
        <f t="shared" si="12"/>
        <v>1536</v>
      </c>
    </row>
    <row r="46" spans="3:8" ht="12.75">
      <c r="C46" s="10">
        <v>5</v>
      </c>
      <c r="D46" s="42">
        <v>4</v>
      </c>
      <c r="E46" s="45">
        <f t="shared" si="9"/>
        <v>20</v>
      </c>
      <c r="F46" s="3">
        <f t="shared" si="10"/>
        <v>100</v>
      </c>
      <c r="G46" s="3">
        <f t="shared" si="11"/>
        <v>500</v>
      </c>
      <c r="H46" s="11">
        <f t="shared" si="12"/>
        <v>2500</v>
      </c>
    </row>
    <row r="47" spans="3:8" ht="13.5" thickBot="1">
      <c r="C47" s="12">
        <v>6</v>
      </c>
      <c r="D47" s="43">
        <v>1</v>
      </c>
      <c r="E47" s="46">
        <f t="shared" si="9"/>
        <v>6</v>
      </c>
      <c r="F47" s="16">
        <f t="shared" si="10"/>
        <v>36</v>
      </c>
      <c r="G47" s="16">
        <f t="shared" si="11"/>
        <v>216</v>
      </c>
      <c r="H47" s="17">
        <f t="shared" si="12"/>
        <v>1296</v>
      </c>
    </row>
    <row r="48" spans="3:8" ht="13.5" thickBot="1">
      <c r="C48" s="23" t="s">
        <v>6</v>
      </c>
      <c r="D48" s="44">
        <f>SUM(D41:D47)</f>
        <v>60</v>
      </c>
      <c r="E48" s="49">
        <f>SUM(E41:E47)</f>
        <v>119</v>
      </c>
      <c r="F48" s="50">
        <f>SUM(F41:F47)</f>
        <v>363</v>
      </c>
      <c r="G48" s="50">
        <f>SUM(G41:G47)</f>
        <v>1397</v>
      </c>
      <c r="H48" s="51">
        <f>SUM(H41:H47)</f>
        <v>6087</v>
      </c>
    </row>
    <row r="50" spans="5:8" ht="12.75">
      <c r="E50">
        <f>E48/$D$48</f>
        <v>1.9833333333333334</v>
      </c>
      <c r="F50">
        <f>F48/$D$48</f>
        <v>6.05</v>
      </c>
      <c r="G50">
        <f>G48/$D$48</f>
        <v>23.283333333333335</v>
      </c>
      <c r="H50">
        <f>H48/$D$48</f>
        <v>101.45</v>
      </c>
    </row>
    <row r="51" spans="5:8" ht="14.25">
      <c r="E51" s="29" t="s">
        <v>9</v>
      </c>
      <c r="F51" s="29" t="s">
        <v>10</v>
      </c>
      <c r="G51" s="29" t="s">
        <v>11</v>
      </c>
      <c r="H51" s="29" t="s">
        <v>12</v>
      </c>
    </row>
  </sheetData>
  <mergeCells count="11">
    <mergeCell ref="A5:B5"/>
    <mergeCell ref="A6:B7"/>
    <mergeCell ref="C6:C7"/>
    <mergeCell ref="D6:D7"/>
    <mergeCell ref="G6:G7"/>
    <mergeCell ref="H6:H7"/>
    <mergeCell ref="I6:I7"/>
    <mergeCell ref="E21:H21"/>
    <mergeCell ref="I21:K21"/>
    <mergeCell ref="E6:E7"/>
    <mergeCell ref="F6:F7"/>
  </mergeCells>
  <printOptions/>
  <pageMargins left="0.75" right="0.75" top="1" bottom="1" header="0.4921259845" footer="0.4921259845"/>
  <pageSetup horizontalDpi="180" verticalDpi="180" orientation="landscape" paperSize="9" r:id="rId2"/>
  <headerFooter alignWithMargins="0">
    <oddFooter>&amp;L&amp;8 0048.xls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714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714</dc:creator>
  <cp:keywords/>
  <dc:description/>
  <cp:lastModifiedBy>oti73</cp:lastModifiedBy>
  <cp:lastPrinted>2003-11-13T07:03:36Z</cp:lastPrinted>
  <dcterms:created xsi:type="dcterms:W3CDTF">2003-11-05T06:38:09Z</dcterms:created>
  <dcterms:modified xsi:type="dcterms:W3CDTF">2006-09-08T18:53:53Z</dcterms:modified>
  <cp:category/>
  <cp:version/>
  <cp:contentType/>
  <cp:contentStatus/>
</cp:coreProperties>
</file>