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a\Výuka\Základy statistiky\"/>
    </mc:Choice>
  </mc:AlternateContent>
  <xr:revisionPtr revIDLastSave="0" documentId="8_{9FB50FE4-472C-442B-818E-BA9E63A4318F}" xr6:coauthVersionLast="45" xr6:coauthVersionMax="45" xr10:uidLastSave="{00000000-0000-0000-0000-000000000000}"/>
  <bookViews>
    <workbookView xWindow="-96" yWindow="-96" windowWidth="19392" windowHeight="10392" xr2:uid="{8E7ED019-71AB-4CC2-B51F-2C27FA77F2D3}"/>
  </bookViews>
  <sheets>
    <sheet name="Příklad" sheetId="1" r:id="rId1"/>
    <sheet name="Řešení" sheetId="2" state="hidden" r:id="rId2"/>
  </sheets>
  <externalReferences>
    <externalReference r:id="rId3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2" l="1"/>
  <c r="N21" i="2"/>
  <c r="M33" i="2"/>
  <c r="N33" i="2"/>
  <c r="O45" i="2"/>
  <c r="P45" i="2"/>
  <c r="J45" i="2"/>
  <c r="I45" i="2"/>
  <c r="G45" i="2"/>
  <c r="H45" i="2"/>
  <c r="F45" i="2"/>
  <c r="E45" i="2"/>
  <c r="M20" i="2"/>
  <c r="N20" i="2"/>
  <c r="M32" i="2"/>
  <c r="N32" i="2"/>
  <c r="O44" i="2"/>
  <c r="P44" i="2"/>
  <c r="J44" i="2"/>
  <c r="I44" i="2"/>
  <c r="G44" i="2"/>
  <c r="H44" i="2"/>
  <c r="F44" i="2"/>
  <c r="E44" i="2"/>
  <c r="M19" i="2"/>
  <c r="N19" i="2"/>
  <c r="M31" i="2"/>
  <c r="N31" i="2"/>
  <c r="O43" i="2"/>
  <c r="P43" i="2"/>
  <c r="J43" i="2"/>
  <c r="I43" i="2"/>
  <c r="G43" i="2"/>
  <c r="H43" i="2"/>
  <c r="F43" i="2"/>
  <c r="E43" i="2"/>
  <c r="M18" i="2"/>
  <c r="N18" i="2"/>
  <c r="M30" i="2"/>
  <c r="N30" i="2"/>
  <c r="O42" i="2"/>
  <c r="P42" i="2"/>
  <c r="K42" i="2"/>
  <c r="J42" i="2"/>
  <c r="I42" i="2"/>
  <c r="G42" i="2"/>
  <c r="H42" i="2"/>
  <c r="F42" i="2"/>
  <c r="E42" i="2"/>
  <c r="M17" i="2"/>
  <c r="N17" i="2"/>
  <c r="M29" i="2"/>
  <c r="N29" i="2"/>
  <c r="O41" i="2"/>
  <c r="P41" i="2"/>
  <c r="K41" i="2"/>
  <c r="J41" i="2"/>
  <c r="I41" i="2"/>
  <c r="G41" i="2"/>
  <c r="H41" i="2"/>
  <c r="F41" i="2"/>
  <c r="E41" i="2"/>
  <c r="M16" i="2"/>
  <c r="N16" i="2"/>
  <c r="M28" i="2"/>
  <c r="N28" i="2"/>
  <c r="O40" i="2"/>
  <c r="P40" i="2"/>
  <c r="K40" i="2"/>
  <c r="J40" i="2"/>
  <c r="I40" i="2"/>
  <c r="G40" i="2"/>
  <c r="H40" i="2"/>
  <c r="F40" i="2"/>
  <c r="E40" i="2"/>
  <c r="M27" i="2"/>
  <c r="N27" i="2"/>
  <c r="M39" i="2"/>
  <c r="N39" i="2"/>
  <c r="O39" i="2"/>
  <c r="P39" i="2"/>
  <c r="L39" i="2"/>
  <c r="K39" i="2"/>
  <c r="J39" i="2"/>
  <c r="I39" i="2"/>
  <c r="G39" i="2"/>
  <c r="H39" i="2"/>
  <c r="F39" i="2"/>
  <c r="E39" i="2"/>
  <c r="M26" i="2"/>
  <c r="N26" i="2"/>
  <c r="M38" i="2"/>
  <c r="N38" i="2"/>
  <c r="O38" i="2"/>
  <c r="P38" i="2"/>
  <c r="L38" i="2"/>
  <c r="K38" i="2"/>
  <c r="J38" i="2"/>
  <c r="I38" i="2"/>
  <c r="G38" i="2"/>
  <c r="H38" i="2"/>
  <c r="F38" i="2"/>
  <c r="E38" i="2"/>
  <c r="M25" i="2"/>
  <c r="N25" i="2"/>
  <c r="M37" i="2"/>
  <c r="N37" i="2"/>
  <c r="O37" i="2"/>
  <c r="P37" i="2"/>
  <c r="L37" i="2"/>
  <c r="K37" i="2"/>
  <c r="J37" i="2"/>
  <c r="I37" i="2"/>
  <c r="G37" i="2"/>
  <c r="H37" i="2"/>
  <c r="F37" i="2"/>
  <c r="E37" i="2"/>
  <c r="M24" i="2"/>
  <c r="N24" i="2"/>
  <c r="M36" i="2"/>
  <c r="N36" i="2"/>
  <c r="O36" i="2"/>
  <c r="P36" i="2"/>
  <c r="L36" i="2"/>
  <c r="K36" i="2"/>
  <c r="J36" i="2"/>
  <c r="I36" i="2"/>
  <c r="G36" i="2"/>
  <c r="H36" i="2"/>
  <c r="F36" i="2"/>
  <c r="E36" i="2"/>
  <c r="M23" i="2"/>
  <c r="N23" i="2"/>
  <c r="M35" i="2"/>
  <c r="N35" i="2"/>
  <c r="O35" i="2"/>
  <c r="P35" i="2"/>
  <c r="L35" i="2"/>
  <c r="K35" i="2"/>
  <c r="J35" i="2"/>
  <c r="I35" i="2"/>
  <c r="G35" i="2"/>
  <c r="H35" i="2"/>
  <c r="F35" i="2"/>
  <c r="E35" i="2"/>
  <c r="M22" i="2"/>
  <c r="N22" i="2"/>
  <c r="M34" i="2"/>
  <c r="N34" i="2"/>
  <c r="O34" i="2"/>
  <c r="P34" i="2"/>
  <c r="L34" i="2"/>
  <c r="K34" i="2"/>
  <c r="J34" i="2"/>
  <c r="I34" i="2"/>
  <c r="G34" i="2"/>
  <c r="H34" i="2"/>
  <c r="F34" i="2"/>
  <c r="E34" i="2"/>
  <c r="O33" i="2"/>
  <c r="P33" i="2"/>
  <c r="L33" i="2"/>
  <c r="K33" i="2"/>
  <c r="J33" i="2"/>
  <c r="I33" i="2"/>
  <c r="G33" i="2"/>
  <c r="H33" i="2"/>
  <c r="F33" i="2"/>
  <c r="E33" i="2"/>
  <c r="O32" i="2"/>
  <c r="P32" i="2"/>
  <c r="L32" i="2"/>
  <c r="K32" i="2"/>
  <c r="J32" i="2"/>
  <c r="I32" i="2"/>
  <c r="G32" i="2"/>
  <c r="H32" i="2"/>
  <c r="F32" i="2"/>
  <c r="E32" i="2"/>
  <c r="O31" i="2"/>
  <c r="P31" i="2"/>
  <c r="L31" i="2"/>
  <c r="K31" i="2"/>
  <c r="J31" i="2"/>
  <c r="I31" i="2"/>
  <c r="G31" i="2"/>
  <c r="H31" i="2"/>
  <c r="F31" i="2"/>
  <c r="E31" i="2"/>
  <c r="O30" i="2"/>
  <c r="P30" i="2"/>
  <c r="L30" i="2"/>
  <c r="K30" i="2"/>
  <c r="J30" i="2"/>
  <c r="I30" i="2"/>
  <c r="G30" i="2"/>
  <c r="H30" i="2"/>
  <c r="F30" i="2"/>
  <c r="E30" i="2"/>
  <c r="O29" i="2"/>
  <c r="P29" i="2"/>
  <c r="L29" i="2"/>
  <c r="K29" i="2"/>
  <c r="J29" i="2"/>
  <c r="I29" i="2"/>
  <c r="G29" i="2"/>
  <c r="H29" i="2"/>
  <c r="F29" i="2"/>
  <c r="E29" i="2"/>
  <c r="O28" i="2"/>
  <c r="P28" i="2"/>
  <c r="L28" i="2"/>
  <c r="K28" i="2"/>
  <c r="J28" i="2"/>
  <c r="I28" i="2"/>
  <c r="G28" i="2"/>
  <c r="H28" i="2"/>
  <c r="F28" i="2"/>
  <c r="E28" i="2"/>
  <c r="O27" i="2"/>
  <c r="P27" i="2"/>
  <c r="L27" i="2"/>
  <c r="K27" i="2"/>
  <c r="J27" i="2"/>
  <c r="I27" i="2"/>
  <c r="G27" i="2"/>
  <c r="H27" i="2"/>
  <c r="F27" i="2"/>
  <c r="E27" i="2"/>
  <c r="O26" i="2"/>
  <c r="P26" i="2"/>
  <c r="L26" i="2"/>
  <c r="K26" i="2"/>
  <c r="J26" i="2"/>
  <c r="I26" i="2"/>
  <c r="G26" i="2"/>
  <c r="H26" i="2"/>
  <c r="F26" i="2"/>
  <c r="E26" i="2"/>
  <c r="O25" i="2"/>
  <c r="P25" i="2"/>
  <c r="L25" i="2"/>
  <c r="K25" i="2"/>
  <c r="J25" i="2"/>
  <c r="I25" i="2"/>
  <c r="G25" i="2"/>
  <c r="H25" i="2"/>
  <c r="F25" i="2"/>
  <c r="E25" i="2"/>
  <c r="O24" i="2"/>
  <c r="P24" i="2"/>
  <c r="L24" i="2"/>
  <c r="K24" i="2"/>
  <c r="J24" i="2"/>
  <c r="I24" i="2"/>
  <c r="G24" i="2"/>
  <c r="H24" i="2"/>
  <c r="F24" i="2"/>
  <c r="E24" i="2"/>
  <c r="O23" i="2"/>
  <c r="P23" i="2"/>
  <c r="L23" i="2"/>
  <c r="K23" i="2"/>
  <c r="J23" i="2"/>
  <c r="I23" i="2"/>
  <c r="G23" i="2"/>
  <c r="H23" i="2"/>
  <c r="F23" i="2"/>
  <c r="E23" i="2"/>
  <c r="O22" i="2"/>
  <c r="P22" i="2"/>
  <c r="L22" i="2"/>
  <c r="K22" i="2"/>
  <c r="J22" i="2"/>
  <c r="I22" i="2"/>
  <c r="G22" i="2"/>
  <c r="H22" i="2"/>
  <c r="F22" i="2"/>
  <c r="E22" i="2"/>
  <c r="O21" i="2"/>
  <c r="P21" i="2"/>
  <c r="L21" i="2"/>
  <c r="K21" i="2"/>
  <c r="G21" i="2"/>
  <c r="H21" i="2"/>
  <c r="F21" i="2"/>
  <c r="E21" i="2"/>
  <c r="O20" i="2"/>
  <c r="P20" i="2"/>
  <c r="L20" i="2"/>
  <c r="K20" i="2"/>
  <c r="G20" i="2"/>
  <c r="H20" i="2"/>
  <c r="F20" i="2"/>
  <c r="E20" i="2"/>
  <c r="O19" i="2"/>
  <c r="P19" i="2"/>
  <c r="L19" i="2"/>
  <c r="K19" i="2"/>
  <c r="G19" i="2"/>
  <c r="H19" i="2"/>
  <c r="F19" i="2"/>
  <c r="E19" i="2"/>
  <c r="O18" i="2"/>
  <c r="P18" i="2"/>
  <c r="L18" i="2"/>
  <c r="K18" i="2"/>
  <c r="G18" i="2"/>
  <c r="H18" i="2"/>
  <c r="F18" i="2"/>
  <c r="E18" i="2"/>
  <c r="O17" i="2"/>
  <c r="P17" i="2"/>
  <c r="L17" i="2"/>
  <c r="K17" i="2"/>
  <c r="G17" i="2"/>
  <c r="H17" i="2"/>
  <c r="F17" i="2"/>
  <c r="E17" i="2"/>
  <c r="O16" i="2"/>
  <c r="P16" i="2"/>
  <c r="L16" i="2"/>
  <c r="K16" i="2"/>
  <c r="G16" i="2"/>
  <c r="H16" i="2"/>
  <c r="F16" i="2"/>
  <c r="E16" i="2"/>
  <c r="O15" i="2"/>
  <c r="P15" i="2"/>
  <c r="K15" i="2"/>
  <c r="G15" i="2"/>
  <c r="H15" i="2"/>
  <c r="F15" i="2"/>
  <c r="E15" i="2"/>
  <c r="O14" i="2"/>
  <c r="P14" i="2"/>
  <c r="K14" i="2"/>
  <c r="G14" i="2"/>
  <c r="H14" i="2"/>
  <c r="F14" i="2"/>
  <c r="E14" i="2"/>
  <c r="O13" i="2"/>
  <c r="P13" i="2"/>
  <c r="K13" i="2"/>
  <c r="G13" i="2"/>
  <c r="H13" i="2"/>
  <c r="F13" i="2"/>
  <c r="E13" i="2"/>
  <c r="O12" i="2"/>
  <c r="P12" i="2"/>
  <c r="G12" i="2"/>
  <c r="H12" i="2"/>
  <c r="F12" i="2"/>
  <c r="E12" i="2"/>
  <c r="V10" i="2"/>
  <c r="V11" i="2"/>
  <c r="O11" i="2"/>
  <c r="P11" i="2"/>
  <c r="G11" i="2"/>
  <c r="H11" i="2"/>
  <c r="F11" i="2"/>
  <c r="E11" i="2"/>
  <c r="O10" i="2"/>
  <c r="P10" i="2"/>
  <c r="E10" i="2"/>
  <c r="V9" i="2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<sst xmlns="http://schemas.openxmlformats.org/spreadsheetml/2006/main" count="124" uniqueCount="27">
  <si>
    <t>Explorační analýza časových řad - míry dynamiky, aditivní model</t>
  </si>
  <si>
    <t>Úkol:</t>
  </si>
  <si>
    <t>2) Určete absolutní přírůstky, koeficienty růstu, relativní přírůstky, meziroční absolutní přírůstky, meziroční koeficienty růstu a vybrané průměry jednotlivých absolutních přírůstku a koeficientu růstu.</t>
  </si>
  <si>
    <t>3) Časovou řadu vyrovnejte klouzavými průměry 7., 13. a 12. řádu.</t>
  </si>
  <si>
    <t>4) Určete sezónní složku časové řady a časovou řadu od sezónní složky očištěte.</t>
  </si>
  <si>
    <t>NAZ_OBCE</t>
  </si>
  <si>
    <t>mesic</t>
  </si>
  <si>
    <t>rok</t>
  </si>
  <si>
    <t>MN</t>
  </si>
  <si>
    <t>Datum</t>
  </si>
  <si>
    <t>Absolutní přírůstky</t>
  </si>
  <si>
    <t>Koeficienty růstu</t>
  </si>
  <si>
    <t>Relativní přírůstky (%)</t>
  </si>
  <si>
    <t>Meziroční absolutní přírůstky</t>
  </si>
  <si>
    <t>Meziroční koeficienty růstu</t>
  </si>
  <si>
    <t>Klouzavé průměry řádu 7 (MA_7)</t>
  </si>
  <si>
    <t>Klouzavé průměry řádu 13 (MA_13)</t>
  </si>
  <si>
    <t>Centrované klouzavé průměry řádu 12 (MA_12)</t>
  </si>
  <si>
    <t>Odchylky (MN-MA_12)</t>
  </si>
  <si>
    <t>Sezónní složka</t>
  </si>
  <si>
    <t>Očištěná řada MN (od sezónních vlivů)</t>
  </si>
  <si>
    <t>Průměrný absolutní přírůstek v roce 2014 (%):</t>
  </si>
  <si>
    <t>Benešov</t>
  </si>
  <si>
    <t>Průměrný koeficient růstu v roce 2014:</t>
  </si>
  <si>
    <t>Průměrný relativní přírůstek v roce 2014:</t>
  </si>
  <si>
    <t>1) Časovou řadu měr nezaměstnanosti (MN v %) v Benešově v letech 2010-2014 vhodným způsobem zobrazte.</t>
  </si>
  <si>
    <r>
      <rPr>
        <b/>
        <sz val="10"/>
        <color theme="0"/>
        <rFont val="Calibri"/>
        <family val="2"/>
        <charset val="238"/>
      </rPr>
      <t>©</t>
    </r>
    <r>
      <rPr>
        <b/>
        <sz val="10"/>
        <color theme="0"/>
        <rFont val="Arial"/>
        <family val="2"/>
        <charset val="238"/>
      </rPr>
      <t xml:space="preserve"> Martina Litschmannová (2020)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</si>
</sst>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405]mmmm\ yy;@"/>
    <numFmt numFmtId="166" formatCode="0.000"/>
    <numFmt numFmtId="167" formatCode="0.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sz val="10"/>
      <name val="MS Sans Serif"/>
      <charset val="238"/>
    </font>
    <font>
      <b/>
      <sz val="10"/>
      <color theme="0"/>
      <name val="Arial"/>
      <family val="2"/>
      <charset val="238"/>
    </font>
    <font>
      <b/>
      <sz val="10"/>
      <color theme="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A4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2" fontId="0" fillId="5" borderId="1" xfId="1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64" fontId="7" fillId="4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8" fillId="0" borderId="1" xfId="0" applyFont="1" applyBorder="1"/>
    <xf numFmtId="164" fontId="0" fillId="0" borderId="1" xfId="0" applyNumberFormat="1" applyBorder="1" applyAlignment="1">
      <alignment horizontal="center"/>
    </xf>
    <xf numFmtId="164" fontId="0" fillId="4" borderId="0" xfId="0" applyNumberFormat="1" applyFill="1"/>
    <xf numFmtId="166" fontId="0" fillId="5" borderId="1" xfId="0" applyNumberFormat="1" applyFill="1" applyBorder="1" applyAlignment="1">
      <alignment horizontal="center" vertical="center"/>
    </xf>
    <xf numFmtId="0" fontId="0" fillId="4" borderId="0" xfId="0" applyFill="1"/>
    <xf numFmtId="166" fontId="0" fillId="0" borderId="1" xfId="0" applyNumberFormat="1" applyBorder="1" applyAlignment="1">
      <alignment horizontal="center"/>
    </xf>
    <xf numFmtId="10" fontId="0" fillId="5" borderId="1" xfId="1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167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9" fillId="6" borderId="0" xfId="0" applyFont="1" applyFill="1" applyAlignment="1">
      <alignment horizontal="righ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00A4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Míra nezaměstnanosti (Benešov)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'[1]Příklad 7.3'!$K$9</c:f>
              <c:strCache>
                <c:ptCount val="1"/>
                <c:pt idx="0">
                  <c:v>Klouzavé průměry řádu 7 (MA_7)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'[1]Příklad 7.3'!$E$10:$E$45</c:f>
              <c:strCache>
                <c:ptCount val="36"/>
                <c:pt idx="0">
                  <c:v>1/2012</c:v>
                </c:pt>
                <c:pt idx="1">
                  <c:v>2/2012</c:v>
                </c:pt>
                <c:pt idx="2">
                  <c:v>3/2012</c:v>
                </c:pt>
                <c:pt idx="3">
                  <c:v>4/2012</c:v>
                </c:pt>
                <c:pt idx="4">
                  <c:v>5/2012</c:v>
                </c:pt>
                <c:pt idx="5">
                  <c:v>6/2012</c:v>
                </c:pt>
                <c:pt idx="6">
                  <c:v>7/2012</c:v>
                </c:pt>
                <c:pt idx="7">
                  <c:v>8/2012</c:v>
                </c:pt>
                <c:pt idx="8">
                  <c:v>9/2012</c:v>
                </c:pt>
                <c:pt idx="9">
                  <c:v>10/2012</c:v>
                </c:pt>
                <c:pt idx="10">
                  <c:v>11/2012</c:v>
                </c:pt>
                <c:pt idx="11">
                  <c:v>12/2012</c:v>
                </c:pt>
                <c:pt idx="12">
                  <c:v>1/2013</c:v>
                </c:pt>
                <c:pt idx="13">
                  <c:v>2/2013</c:v>
                </c:pt>
                <c:pt idx="14">
                  <c:v>3/2013</c:v>
                </c:pt>
                <c:pt idx="15">
                  <c:v>4/2013</c:v>
                </c:pt>
                <c:pt idx="16">
                  <c:v>5/2013</c:v>
                </c:pt>
                <c:pt idx="17">
                  <c:v>6/2013</c:v>
                </c:pt>
                <c:pt idx="18">
                  <c:v>7/2013</c:v>
                </c:pt>
                <c:pt idx="19">
                  <c:v>8/2013</c:v>
                </c:pt>
                <c:pt idx="20">
                  <c:v>9/2013</c:v>
                </c:pt>
                <c:pt idx="21">
                  <c:v>10/2013</c:v>
                </c:pt>
                <c:pt idx="22">
                  <c:v>11/2013</c:v>
                </c:pt>
                <c:pt idx="23">
                  <c:v>12/2013</c:v>
                </c:pt>
                <c:pt idx="24">
                  <c:v>1/2014</c:v>
                </c:pt>
                <c:pt idx="25">
                  <c:v>2/2014</c:v>
                </c:pt>
                <c:pt idx="26">
                  <c:v>3/2014</c:v>
                </c:pt>
                <c:pt idx="27">
                  <c:v>4/2014</c:v>
                </c:pt>
                <c:pt idx="28">
                  <c:v>5/2014</c:v>
                </c:pt>
                <c:pt idx="29">
                  <c:v>6/2014</c:v>
                </c:pt>
                <c:pt idx="30">
                  <c:v>7/2014</c:v>
                </c:pt>
                <c:pt idx="31">
                  <c:v>8/2014</c:v>
                </c:pt>
                <c:pt idx="32">
                  <c:v>9/2014</c:v>
                </c:pt>
                <c:pt idx="33">
                  <c:v>10/2014</c:v>
                </c:pt>
                <c:pt idx="34">
                  <c:v>11/2014</c:v>
                </c:pt>
                <c:pt idx="35">
                  <c:v>12/2014</c:v>
                </c:pt>
              </c:strCache>
            </c:strRef>
          </c:cat>
          <c:val>
            <c:numRef>
              <c:f>'[1]Příklad 7.3'!$K$10:$K$45</c:f>
              <c:numCache>
                <c:formatCode>General</c:formatCode>
                <c:ptCount val="3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FC-4950-9D7C-D54AFA618693}"/>
            </c:ext>
          </c:extLst>
        </c:ser>
        <c:ser>
          <c:idx val="5"/>
          <c:order val="1"/>
          <c:tx>
            <c:strRef>
              <c:f>'[1]Příklad 7.3'!$L$9</c:f>
              <c:strCache>
                <c:ptCount val="1"/>
                <c:pt idx="0">
                  <c:v>Klouzavé průměry řádu 13 (MA_13)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'[1]Příklad 7.3'!$E$10:$E$45</c:f>
              <c:strCache>
                <c:ptCount val="36"/>
                <c:pt idx="0">
                  <c:v>1/2012</c:v>
                </c:pt>
                <c:pt idx="1">
                  <c:v>2/2012</c:v>
                </c:pt>
                <c:pt idx="2">
                  <c:v>3/2012</c:v>
                </c:pt>
                <c:pt idx="3">
                  <c:v>4/2012</c:v>
                </c:pt>
                <c:pt idx="4">
                  <c:v>5/2012</c:v>
                </c:pt>
                <c:pt idx="5">
                  <c:v>6/2012</c:v>
                </c:pt>
                <c:pt idx="6">
                  <c:v>7/2012</c:v>
                </c:pt>
                <c:pt idx="7">
                  <c:v>8/2012</c:v>
                </c:pt>
                <c:pt idx="8">
                  <c:v>9/2012</c:v>
                </c:pt>
                <c:pt idx="9">
                  <c:v>10/2012</c:v>
                </c:pt>
                <c:pt idx="10">
                  <c:v>11/2012</c:v>
                </c:pt>
                <c:pt idx="11">
                  <c:v>12/2012</c:v>
                </c:pt>
                <c:pt idx="12">
                  <c:v>1/2013</c:v>
                </c:pt>
                <c:pt idx="13">
                  <c:v>2/2013</c:v>
                </c:pt>
                <c:pt idx="14">
                  <c:v>3/2013</c:v>
                </c:pt>
                <c:pt idx="15">
                  <c:v>4/2013</c:v>
                </c:pt>
                <c:pt idx="16">
                  <c:v>5/2013</c:v>
                </c:pt>
                <c:pt idx="17">
                  <c:v>6/2013</c:v>
                </c:pt>
                <c:pt idx="18">
                  <c:v>7/2013</c:v>
                </c:pt>
                <c:pt idx="19">
                  <c:v>8/2013</c:v>
                </c:pt>
                <c:pt idx="20">
                  <c:v>9/2013</c:v>
                </c:pt>
                <c:pt idx="21">
                  <c:v>10/2013</c:v>
                </c:pt>
                <c:pt idx="22">
                  <c:v>11/2013</c:v>
                </c:pt>
                <c:pt idx="23">
                  <c:v>12/2013</c:v>
                </c:pt>
                <c:pt idx="24">
                  <c:v>1/2014</c:v>
                </c:pt>
                <c:pt idx="25">
                  <c:v>2/2014</c:v>
                </c:pt>
                <c:pt idx="26">
                  <c:v>3/2014</c:v>
                </c:pt>
                <c:pt idx="27">
                  <c:v>4/2014</c:v>
                </c:pt>
                <c:pt idx="28">
                  <c:v>5/2014</c:v>
                </c:pt>
                <c:pt idx="29">
                  <c:v>6/2014</c:v>
                </c:pt>
                <c:pt idx="30">
                  <c:v>7/2014</c:v>
                </c:pt>
                <c:pt idx="31">
                  <c:v>8/2014</c:v>
                </c:pt>
                <c:pt idx="32">
                  <c:v>9/2014</c:v>
                </c:pt>
                <c:pt idx="33">
                  <c:v>10/2014</c:v>
                </c:pt>
                <c:pt idx="34">
                  <c:v>11/2014</c:v>
                </c:pt>
                <c:pt idx="35">
                  <c:v>12/2014</c:v>
                </c:pt>
              </c:strCache>
            </c:strRef>
          </c:cat>
          <c:val>
            <c:numRef>
              <c:f>'[1]Příklad 7.3'!$L$10:$L$45</c:f>
              <c:numCache>
                <c:formatCode>General</c:formatCode>
                <c:ptCount val="3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FC-4950-9D7C-D54AFA618693}"/>
            </c:ext>
          </c:extLst>
        </c:ser>
        <c:ser>
          <c:idx val="0"/>
          <c:order val="2"/>
          <c:tx>
            <c:v>Míra nezaměstnanosti (%)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'[1]Příklad 7.3'!$D$10:$D$45</c:f>
              <c:numCache>
                <c:formatCode>0.0</c:formatCode>
                <c:ptCount val="36"/>
                <c:pt idx="0">
                  <c:v>4.6621623038919626</c:v>
                </c:pt>
                <c:pt idx="1">
                  <c:v>4.8760405066377617</c:v>
                </c:pt>
                <c:pt idx="2">
                  <c:v>4.6746852936055117</c:v>
                </c:pt>
                <c:pt idx="3">
                  <c:v>4.128900121267308</c:v>
                </c:pt>
                <c:pt idx="4">
                  <c:v>3.9244836401616952</c:v>
                </c:pt>
                <c:pt idx="5">
                  <c:v>3.7669189495692685</c:v>
                </c:pt>
                <c:pt idx="6">
                  <c:v>3.9423957360089465</c:v>
                </c:pt>
                <c:pt idx="7">
                  <c:v>4.1391444238938151</c:v>
                </c:pt>
                <c:pt idx="8">
                  <c:v>4.3139516355572223</c:v>
                </c:pt>
                <c:pt idx="9">
                  <c:v>4.3991152617350693</c:v>
                </c:pt>
                <c:pt idx="10">
                  <c:v>4.6301420402139826</c:v>
                </c:pt>
                <c:pt idx="11">
                  <c:v>4.9941588785046731</c:v>
                </c:pt>
                <c:pt idx="12">
                  <c:v>5.5389984403712225</c:v>
                </c:pt>
                <c:pt idx="13">
                  <c:v>5.6652188026525279</c:v>
                </c:pt>
                <c:pt idx="14">
                  <c:v>5.4311138386007975</c:v>
                </c:pt>
                <c:pt idx="15">
                  <c:v>5.0673755051242262</c:v>
                </c:pt>
                <c:pt idx="16">
                  <c:v>4.8947814692052729</c:v>
                </c:pt>
                <c:pt idx="17">
                  <c:v>4.8056896897514623</c:v>
                </c:pt>
                <c:pt idx="18">
                  <c:v>5.0455457773660646</c:v>
                </c:pt>
                <c:pt idx="19">
                  <c:v>5.0832792558944409</c:v>
                </c:pt>
                <c:pt idx="20">
                  <c:v>5.2893609784003583</c:v>
                </c:pt>
                <c:pt idx="21">
                  <c:v>5.2406003403991956</c:v>
                </c:pt>
                <c:pt idx="22">
                  <c:v>5.2956751985878201</c:v>
                </c:pt>
                <c:pt idx="23">
                  <c:v>5.6521537534195758</c:v>
                </c:pt>
                <c:pt idx="24">
                  <c:v>6.1703575405171343</c:v>
                </c:pt>
                <c:pt idx="25">
                  <c:v>6.1680825712207721</c:v>
                </c:pt>
                <c:pt idx="26">
                  <c:v>5.9054874272265581</c:v>
                </c:pt>
                <c:pt idx="27">
                  <c:v>5.2373769574074363</c:v>
                </c:pt>
                <c:pt idx="28">
                  <c:v>4.7730805097917317</c:v>
                </c:pt>
                <c:pt idx="29">
                  <c:v>4.5254429769294191</c:v>
                </c:pt>
                <c:pt idx="30">
                  <c:v>4.4484539289491689</c:v>
                </c:pt>
                <c:pt idx="31">
                  <c:v>4.3249980525044789</c:v>
                </c:pt>
                <c:pt idx="32">
                  <c:v>4.2557171584903895</c:v>
                </c:pt>
                <c:pt idx="33">
                  <c:v>4.0710007486897934</c:v>
                </c:pt>
                <c:pt idx="34">
                  <c:v>3.9490525395685698</c:v>
                </c:pt>
                <c:pt idx="35">
                  <c:v>4.2609333770512281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FC-4950-9D7C-D54AFA618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081048"/>
        <c:axId val="244081440"/>
      </c:lineChart>
      <c:catAx>
        <c:axId val="244081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4081440"/>
        <c:crosses val="autoZero"/>
        <c:auto val="1"/>
        <c:lblAlgn val="ctr"/>
        <c:lblOffset val="100"/>
        <c:noMultiLvlLbl val="0"/>
      </c:catAx>
      <c:valAx>
        <c:axId val="24408144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Míra nezaměstnanosti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40810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Sezónní </a:t>
            </a:r>
            <a:r>
              <a:rPr lang="cs-CZ"/>
              <a:t>složka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Sezónní faktor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'[1]Příklad 7.3'!$E$10:$E$45</c:f>
              <c:strCache>
                <c:ptCount val="36"/>
                <c:pt idx="0">
                  <c:v>1/2012</c:v>
                </c:pt>
                <c:pt idx="1">
                  <c:v>2/2012</c:v>
                </c:pt>
                <c:pt idx="2">
                  <c:v>3/2012</c:v>
                </c:pt>
                <c:pt idx="3">
                  <c:v>4/2012</c:v>
                </c:pt>
                <c:pt idx="4">
                  <c:v>5/2012</c:v>
                </c:pt>
                <c:pt idx="5">
                  <c:v>6/2012</c:v>
                </c:pt>
                <c:pt idx="6">
                  <c:v>7/2012</c:v>
                </c:pt>
                <c:pt idx="7">
                  <c:v>8/2012</c:v>
                </c:pt>
                <c:pt idx="8">
                  <c:v>9/2012</c:v>
                </c:pt>
                <c:pt idx="9">
                  <c:v>10/2012</c:v>
                </c:pt>
                <c:pt idx="10">
                  <c:v>11/2012</c:v>
                </c:pt>
                <c:pt idx="11">
                  <c:v>12/2012</c:v>
                </c:pt>
                <c:pt idx="12">
                  <c:v>1/2013</c:v>
                </c:pt>
                <c:pt idx="13">
                  <c:v>2/2013</c:v>
                </c:pt>
                <c:pt idx="14">
                  <c:v>3/2013</c:v>
                </c:pt>
                <c:pt idx="15">
                  <c:v>4/2013</c:v>
                </c:pt>
                <c:pt idx="16">
                  <c:v>5/2013</c:v>
                </c:pt>
                <c:pt idx="17">
                  <c:v>6/2013</c:v>
                </c:pt>
                <c:pt idx="18">
                  <c:v>7/2013</c:v>
                </c:pt>
                <c:pt idx="19">
                  <c:v>8/2013</c:v>
                </c:pt>
                <c:pt idx="20">
                  <c:v>9/2013</c:v>
                </c:pt>
                <c:pt idx="21">
                  <c:v>10/2013</c:v>
                </c:pt>
                <c:pt idx="22">
                  <c:v>11/2013</c:v>
                </c:pt>
                <c:pt idx="23">
                  <c:v>12/2013</c:v>
                </c:pt>
                <c:pt idx="24">
                  <c:v>1/2014</c:v>
                </c:pt>
                <c:pt idx="25">
                  <c:v>2/2014</c:v>
                </c:pt>
                <c:pt idx="26">
                  <c:v>3/2014</c:v>
                </c:pt>
                <c:pt idx="27">
                  <c:v>4/2014</c:v>
                </c:pt>
                <c:pt idx="28">
                  <c:v>5/2014</c:v>
                </c:pt>
                <c:pt idx="29">
                  <c:v>6/2014</c:v>
                </c:pt>
                <c:pt idx="30">
                  <c:v>7/2014</c:v>
                </c:pt>
                <c:pt idx="31">
                  <c:v>8/2014</c:v>
                </c:pt>
                <c:pt idx="32">
                  <c:v>9/2014</c:v>
                </c:pt>
                <c:pt idx="33">
                  <c:v>10/2014</c:v>
                </c:pt>
                <c:pt idx="34">
                  <c:v>11/2014</c:v>
                </c:pt>
                <c:pt idx="35">
                  <c:v>12/2014</c:v>
                </c:pt>
              </c:strCache>
            </c:strRef>
          </c:cat>
          <c:val>
            <c:numRef>
              <c:f>'[1]Příklad 7.3'!$O$10:$O$45</c:f>
              <c:numCache>
                <c:formatCode>General</c:formatCode>
                <c:ptCount val="3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9-479D-BCA3-A4DF11524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587720"/>
        <c:axId val="247588112"/>
      </c:lineChart>
      <c:catAx>
        <c:axId val="24758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7588112"/>
        <c:crosses val="autoZero"/>
        <c:auto val="1"/>
        <c:lblAlgn val="ctr"/>
        <c:lblOffset val="100"/>
        <c:noMultiLvlLbl val="0"/>
      </c:catAx>
      <c:valAx>
        <c:axId val="24758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míra nezaměstnanosti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7587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Očištěná časová řada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'[1]Příklad 7.3'!$E$10:$E$45</c:f>
              <c:strCache>
                <c:ptCount val="36"/>
                <c:pt idx="0">
                  <c:v>1/2012</c:v>
                </c:pt>
                <c:pt idx="1">
                  <c:v>2/2012</c:v>
                </c:pt>
                <c:pt idx="2">
                  <c:v>3/2012</c:v>
                </c:pt>
                <c:pt idx="3">
                  <c:v>4/2012</c:v>
                </c:pt>
                <c:pt idx="4">
                  <c:v>5/2012</c:v>
                </c:pt>
                <c:pt idx="5">
                  <c:v>6/2012</c:v>
                </c:pt>
                <c:pt idx="6">
                  <c:v>7/2012</c:v>
                </c:pt>
                <c:pt idx="7">
                  <c:v>8/2012</c:v>
                </c:pt>
                <c:pt idx="8">
                  <c:v>9/2012</c:v>
                </c:pt>
                <c:pt idx="9">
                  <c:v>10/2012</c:v>
                </c:pt>
                <c:pt idx="10">
                  <c:v>11/2012</c:v>
                </c:pt>
                <c:pt idx="11">
                  <c:v>12/2012</c:v>
                </c:pt>
                <c:pt idx="12">
                  <c:v>1/2013</c:v>
                </c:pt>
                <c:pt idx="13">
                  <c:v>2/2013</c:v>
                </c:pt>
                <c:pt idx="14">
                  <c:v>3/2013</c:v>
                </c:pt>
                <c:pt idx="15">
                  <c:v>4/2013</c:v>
                </c:pt>
                <c:pt idx="16">
                  <c:v>5/2013</c:v>
                </c:pt>
                <c:pt idx="17">
                  <c:v>6/2013</c:v>
                </c:pt>
                <c:pt idx="18">
                  <c:v>7/2013</c:v>
                </c:pt>
                <c:pt idx="19">
                  <c:v>8/2013</c:v>
                </c:pt>
                <c:pt idx="20">
                  <c:v>9/2013</c:v>
                </c:pt>
                <c:pt idx="21">
                  <c:v>10/2013</c:v>
                </c:pt>
                <c:pt idx="22">
                  <c:v>11/2013</c:v>
                </c:pt>
                <c:pt idx="23">
                  <c:v>12/2013</c:v>
                </c:pt>
                <c:pt idx="24">
                  <c:v>1/2014</c:v>
                </c:pt>
                <c:pt idx="25">
                  <c:v>2/2014</c:v>
                </c:pt>
                <c:pt idx="26">
                  <c:v>3/2014</c:v>
                </c:pt>
                <c:pt idx="27">
                  <c:v>4/2014</c:v>
                </c:pt>
                <c:pt idx="28">
                  <c:v>5/2014</c:v>
                </c:pt>
                <c:pt idx="29">
                  <c:v>6/2014</c:v>
                </c:pt>
                <c:pt idx="30">
                  <c:v>7/2014</c:v>
                </c:pt>
                <c:pt idx="31">
                  <c:v>8/2014</c:v>
                </c:pt>
                <c:pt idx="32">
                  <c:v>9/2014</c:v>
                </c:pt>
                <c:pt idx="33">
                  <c:v>10/2014</c:v>
                </c:pt>
                <c:pt idx="34">
                  <c:v>11/2014</c:v>
                </c:pt>
                <c:pt idx="35">
                  <c:v>12/2014</c:v>
                </c:pt>
              </c:strCache>
            </c:strRef>
          </c:cat>
          <c:val>
            <c:numRef>
              <c:f>'[1]Příklad 7.3'!$P$10:$P$45</c:f>
              <c:numCache>
                <c:formatCode>0.0</c:formatCode>
                <c:ptCount val="3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E-468A-A91C-9AAB732EE8CC}"/>
            </c:ext>
          </c:extLst>
        </c:ser>
        <c:ser>
          <c:idx val="1"/>
          <c:order val="1"/>
          <c:tx>
            <c:v>Původní časová řada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'[1]Příklad 7.3'!$E$10:$E$45</c:f>
              <c:strCache>
                <c:ptCount val="36"/>
                <c:pt idx="0">
                  <c:v>1/2012</c:v>
                </c:pt>
                <c:pt idx="1">
                  <c:v>2/2012</c:v>
                </c:pt>
                <c:pt idx="2">
                  <c:v>3/2012</c:v>
                </c:pt>
                <c:pt idx="3">
                  <c:v>4/2012</c:v>
                </c:pt>
                <c:pt idx="4">
                  <c:v>5/2012</c:v>
                </c:pt>
                <c:pt idx="5">
                  <c:v>6/2012</c:v>
                </c:pt>
                <c:pt idx="6">
                  <c:v>7/2012</c:v>
                </c:pt>
                <c:pt idx="7">
                  <c:v>8/2012</c:v>
                </c:pt>
                <c:pt idx="8">
                  <c:v>9/2012</c:v>
                </c:pt>
                <c:pt idx="9">
                  <c:v>10/2012</c:v>
                </c:pt>
                <c:pt idx="10">
                  <c:v>11/2012</c:v>
                </c:pt>
                <c:pt idx="11">
                  <c:v>12/2012</c:v>
                </c:pt>
                <c:pt idx="12">
                  <c:v>1/2013</c:v>
                </c:pt>
                <c:pt idx="13">
                  <c:v>2/2013</c:v>
                </c:pt>
                <c:pt idx="14">
                  <c:v>3/2013</c:v>
                </c:pt>
                <c:pt idx="15">
                  <c:v>4/2013</c:v>
                </c:pt>
                <c:pt idx="16">
                  <c:v>5/2013</c:v>
                </c:pt>
                <c:pt idx="17">
                  <c:v>6/2013</c:v>
                </c:pt>
                <c:pt idx="18">
                  <c:v>7/2013</c:v>
                </c:pt>
                <c:pt idx="19">
                  <c:v>8/2013</c:v>
                </c:pt>
                <c:pt idx="20">
                  <c:v>9/2013</c:v>
                </c:pt>
                <c:pt idx="21">
                  <c:v>10/2013</c:v>
                </c:pt>
                <c:pt idx="22">
                  <c:v>11/2013</c:v>
                </c:pt>
                <c:pt idx="23">
                  <c:v>12/2013</c:v>
                </c:pt>
                <c:pt idx="24">
                  <c:v>1/2014</c:v>
                </c:pt>
                <c:pt idx="25">
                  <c:v>2/2014</c:v>
                </c:pt>
                <c:pt idx="26">
                  <c:v>3/2014</c:v>
                </c:pt>
                <c:pt idx="27">
                  <c:v>4/2014</c:v>
                </c:pt>
                <c:pt idx="28">
                  <c:v>5/2014</c:v>
                </c:pt>
                <c:pt idx="29">
                  <c:v>6/2014</c:v>
                </c:pt>
                <c:pt idx="30">
                  <c:v>7/2014</c:v>
                </c:pt>
                <c:pt idx="31">
                  <c:v>8/2014</c:v>
                </c:pt>
                <c:pt idx="32">
                  <c:v>9/2014</c:v>
                </c:pt>
                <c:pt idx="33">
                  <c:v>10/2014</c:v>
                </c:pt>
                <c:pt idx="34">
                  <c:v>11/2014</c:v>
                </c:pt>
                <c:pt idx="35">
                  <c:v>12/2014</c:v>
                </c:pt>
              </c:strCache>
            </c:strRef>
          </c:cat>
          <c:val>
            <c:numRef>
              <c:f>'[1]Příklad 7.3'!$D$10:$D$45</c:f>
              <c:numCache>
                <c:formatCode>0.0</c:formatCode>
                <c:ptCount val="36"/>
                <c:pt idx="0">
                  <c:v>4.6621623038919626</c:v>
                </c:pt>
                <c:pt idx="1">
                  <c:v>4.8760405066377617</c:v>
                </c:pt>
                <c:pt idx="2">
                  <c:v>4.6746852936055117</c:v>
                </c:pt>
                <c:pt idx="3">
                  <c:v>4.128900121267308</c:v>
                </c:pt>
                <c:pt idx="4">
                  <c:v>3.9244836401616952</c:v>
                </c:pt>
                <c:pt idx="5">
                  <c:v>3.7669189495692685</c:v>
                </c:pt>
                <c:pt idx="6">
                  <c:v>3.9423957360089465</c:v>
                </c:pt>
                <c:pt idx="7">
                  <c:v>4.1391444238938151</c:v>
                </c:pt>
                <c:pt idx="8">
                  <c:v>4.3139516355572223</c:v>
                </c:pt>
                <c:pt idx="9">
                  <c:v>4.3991152617350693</c:v>
                </c:pt>
                <c:pt idx="10">
                  <c:v>4.6301420402139826</c:v>
                </c:pt>
                <c:pt idx="11">
                  <c:v>4.9941588785046731</c:v>
                </c:pt>
                <c:pt idx="12">
                  <c:v>5.5389984403712225</c:v>
                </c:pt>
                <c:pt idx="13">
                  <c:v>5.6652188026525279</c:v>
                </c:pt>
                <c:pt idx="14">
                  <c:v>5.4311138386007975</c:v>
                </c:pt>
                <c:pt idx="15">
                  <c:v>5.0673755051242262</c:v>
                </c:pt>
                <c:pt idx="16">
                  <c:v>4.8947814692052729</c:v>
                </c:pt>
                <c:pt idx="17">
                  <c:v>4.8056896897514623</c:v>
                </c:pt>
                <c:pt idx="18">
                  <c:v>5.0455457773660646</c:v>
                </c:pt>
                <c:pt idx="19">
                  <c:v>5.0832792558944409</c:v>
                </c:pt>
                <c:pt idx="20">
                  <c:v>5.2893609784003583</c:v>
                </c:pt>
                <c:pt idx="21">
                  <c:v>5.2406003403991956</c:v>
                </c:pt>
                <c:pt idx="22">
                  <c:v>5.2956751985878201</c:v>
                </c:pt>
                <c:pt idx="23">
                  <c:v>5.6521537534195758</c:v>
                </c:pt>
                <c:pt idx="24">
                  <c:v>6.1703575405171343</c:v>
                </c:pt>
                <c:pt idx="25">
                  <c:v>6.1680825712207721</c:v>
                </c:pt>
                <c:pt idx="26">
                  <c:v>5.9054874272265581</c:v>
                </c:pt>
                <c:pt idx="27">
                  <c:v>5.2373769574074363</c:v>
                </c:pt>
                <c:pt idx="28">
                  <c:v>4.7730805097917317</c:v>
                </c:pt>
                <c:pt idx="29">
                  <c:v>4.5254429769294191</c:v>
                </c:pt>
                <c:pt idx="30">
                  <c:v>4.4484539289491689</c:v>
                </c:pt>
                <c:pt idx="31">
                  <c:v>4.3249980525044789</c:v>
                </c:pt>
                <c:pt idx="32">
                  <c:v>4.2557171584903895</c:v>
                </c:pt>
                <c:pt idx="33">
                  <c:v>4.0710007486897934</c:v>
                </c:pt>
                <c:pt idx="34">
                  <c:v>3.9490525395685698</c:v>
                </c:pt>
                <c:pt idx="35">
                  <c:v>4.2609333770512281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E-468A-A91C-9AAB732EE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590072"/>
        <c:axId val="247590464"/>
      </c:lineChart>
      <c:catAx>
        <c:axId val="24759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7590464"/>
        <c:crosses val="autoZero"/>
        <c:auto val="1"/>
        <c:lblAlgn val="ctr"/>
        <c:lblOffset val="100"/>
        <c:noMultiLvlLbl val="0"/>
      </c:catAx>
      <c:valAx>
        <c:axId val="24759046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míra nezaměstnanosti (%</a:t>
                </a:r>
                <a:r>
                  <a:rPr lang="cs-CZ"/>
                  <a:t>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7590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Míra nezaměstnanosti (Benešov)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'[1]Řešení 7.3'!$K$9</c:f>
              <c:strCache>
                <c:ptCount val="1"/>
                <c:pt idx="0">
                  <c:v>Klouzavé průměry řádu 7 (MA_7)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'[1]Příklad 7.3'!$E$10:$E$45</c:f>
              <c:strCache>
                <c:ptCount val="36"/>
                <c:pt idx="0">
                  <c:v>1/2012</c:v>
                </c:pt>
                <c:pt idx="1">
                  <c:v>2/2012</c:v>
                </c:pt>
                <c:pt idx="2">
                  <c:v>3/2012</c:v>
                </c:pt>
                <c:pt idx="3">
                  <c:v>4/2012</c:v>
                </c:pt>
                <c:pt idx="4">
                  <c:v>5/2012</c:v>
                </c:pt>
                <c:pt idx="5">
                  <c:v>6/2012</c:v>
                </c:pt>
                <c:pt idx="6">
                  <c:v>7/2012</c:v>
                </c:pt>
                <c:pt idx="7">
                  <c:v>8/2012</c:v>
                </c:pt>
                <c:pt idx="8">
                  <c:v>9/2012</c:v>
                </c:pt>
                <c:pt idx="9">
                  <c:v>10/2012</c:v>
                </c:pt>
                <c:pt idx="10">
                  <c:v>11/2012</c:v>
                </c:pt>
                <c:pt idx="11">
                  <c:v>12/2012</c:v>
                </c:pt>
                <c:pt idx="12">
                  <c:v>1/2013</c:v>
                </c:pt>
                <c:pt idx="13">
                  <c:v>2/2013</c:v>
                </c:pt>
                <c:pt idx="14">
                  <c:v>3/2013</c:v>
                </c:pt>
                <c:pt idx="15">
                  <c:v>4/2013</c:v>
                </c:pt>
                <c:pt idx="16">
                  <c:v>5/2013</c:v>
                </c:pt>
                <c:pt idx="17">
                  <c:v>6/2013</c:v>
                </c:pt>
                <c:pt idx="18">
                  <c:v>7/2013</c:v>
                </c:pt>
                <c:pt idx="19">
                  <c:v>8/2013</c:v>
                </c:pt>
                <c:pt idx="20">
                  <c:v>9/2013</c:v>
                </c:pt>
                <c:pt idx="21">
                  <c:v>10/2013</c:v>
                </c:pt>
                <c:pt idx="22">
                  <c:v>11/2013</c:v>
                </c:pt>
                <c:pt idx="23">
                  <c:v>12/2013</c:v>
                </c:pt>
                <c:pt idx="24">
                  <c:v>1/2014</c:v>
                </c:pt>
                <c:pt idx="25">
                  <c:v>2/2014</c:v>
                </c:pt>
                <c:pt idx="26">
                  <c:v>3/2014</c:v>
                </c:pt>
                <c:pt idx="27">
                  <c:v>4/2014</c:v>
                </c:pt>
                <c:pt idx="28">
                  <c:v>5/2014</c:v>
                </c:pt>
                <c:pt idx="29">
                  <c:v>6/2014</c:v>
                </c:pt>
                <c:pt idx="30">
                  <c:v>7/2014</c:v>
                </c:pt>
                <c:pt idx="31">
                  <c:v>8/2014</c:v>
                </c:pt>
                <c:pt idx="32">
                  <c:v>9/2014</c:v>
                </c:pt>
                <c:pt idx="33">
                  <c:v>10/2014</c:v>
                </c:pt>
                <c:pt idx="34">
                  <c:v>11/2014</c:v>
                </c:pt>
                <c:pt idx="35">
                  <c:v>12/2014</c:v>
                </c:pt>
              </c:strCache>
            </c:strRef>
          </c:cat>
          <c:val>
            <c:numRef>
              <c:f>'[1]Řešení 7.3'!$K$10:$K$45</c:f>
              <c:numCache>
                <c:formatCode>General</c:formatCode>
                <c:ptCount val="36"/>
                <c:pt idx="3" formatCode="0.0">
                  <c:v>4.2822266501632082</c:v>
                </c:pt>
                <c:pt idx="4" formatCode="0.0">
                  <c:v>4.2075098101634731</c:v>
                </c:pt>
                <c:pt idx="5" formatCode="0.0">
                  <c:v>4.1272114000091094</c:v>
                </c:pt>
                <c:pt idx="6" formatCode="0.0">
                  <c:v>4.0878442525990462</c:v>
                </c:pt>
                <c:pt idx="7" formatCode="0.0">
                  <c:v>4.1594502410199992</c:v>
                </c:pt>
                <c:pt idx="8" formatCode="0.0">
                  <c:v>4.3122609893547112</c:v>
                </c:pt>
                <c:pt idx="9" formatCode="0.0">
                  <c:v>4.5654152023264185</c:v>
                </c:pt>
                <c:pt idx="10" formatCode="0.0">
                  <c:v>4.8115327832755019</c:v>
                </c:pt>
                <c:pt idx="11" formatCode="0.0">
                  <c:v>4.9960998425193566</c:v>
                </c:pt>
                <c:pt idx="12" formatCode="0.0">
                  <c:v>5.103731823886072</c:v>
                </c:pt>
                <c:pt idx="13" formatCode="0.0">
                  <c:v>5.1745412820961008</c:v>
                </c:pt>
                <c:pt idx="14" formatCode="0.0">
                  <c:v>5.1996195177443116</c:v>
                </c:pt>
                <c:pt idx="15" formatCode="0.0">
                  <c:v>5.2069605032959396</c:v>
                </c:pt>
                <c:pt idx="16" formatCode="0.0">
                  <c:v>5.1418577626563993</c:v>
                </c:pt>
                <c:pt idx="17" formatCode="0.0">
                  <c:v>5.0881637877632313</c:v>
                </c:pt>
                <c:pt idx="18" formatCode="0.0">
                  <c:v>5.060947573734432</c:v>
                </c:pt>
                <c:pt idx="19" formatCode="0.0">
                  <c:v>5.0935618156578029</c:v>
                </c:pt>
                <c:pt idx="20" formatCode="0.0">
                  <c:v>5.2017578562598459</c:v>
                </c:pt>
                <c:pt idx="21" formatCode="0.0">
                  <c:v>5.3967104063692277</c:v>
                </c:pt>
                <c:pt idx="22" formatCode="0.0">
                  <c:v>5.5570728054913285</c:v>
                </c:pt>
                <c:pt idx="23" formatCode="0.0">
                  <c:v>5.6745311156816314</c:v>
                </c:pt>
                <c:pt idx="24" formatCode="0.0">
                  <c:v>5.6671048269683562</c:v>
                </c:pt>
                <c:pt idx="25" formatCode="0.0">
                  <c:v>5.6003162797387187</c:v>
                </c:pt>
                <c:pt idx="26" formatCode="0.0">
                  <c:v>5.490283105216089</c:v>
                </c:pt>
                <c:pt idx="27" formatCode="0.0">
                  <c:v>5.3183259874346032</c:v>
                </c:pt>
                <c:pt idx="28" formatCode="0.0">
                  <c:v>5.054703203432795</c:v>
                </c:pt>
                <c:pt idx="29" formatCode="0.0">
                  <c:v>4.7815081444713119</c:v>
                </c:pt>
                <c:pt idx="30" formatCode="0.0">
                  <c:v>4.5194386189660598</c:v>
                </c:pt>
                <c:pt idx="31" formatCode="0.0">
                  <c:v>4.3353922735605073</c:v>
                </c:pt>
                <c:pt idx="32" formatCode="0.0">
                  <c:v>4.262228397454721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99-46B8-96C6-85A66AEB6EDF}"/>
            </c:ext>
          </c:extLst>
        </c:ser>
        <c:ser>
          <c:idx val="5"/>
          <c:order val="1"/>
          <c:tx>
            <c:strRef>
              <c:f>'[1]Řešení 7.3'!$L$9</c:f>
              <c:strCache>
                <c:ptCount val="1"/>
                <c:pt idx="0">
                  <c:v>Klouzavé průměry řádu 13 (MA_13)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'[1]Příklad 7.3'!$E$10:$E$45</c:f>
              <c:strCache>
                <c:ptCount val="36"/>
                <c:pt idx="0">
                  <c:v>1/2012</c:v>
                </c:pt>
                <c:pt idx="1">
                  <c:v>2/2012</c:v>
                </c:pt>
                <c:pt idx="2">
                  <c:v>3/2012</c:v>
                </c:pt>
                <c:pt idx="3">
                  <c:v>4/2012</c:v>
                </c:pt>
                <c:pt idx="4">
                  <c:v>5/2012</c:v>
                </c:pt>
                <c:pt idx="5">
                  <c:v>6/2012</c:v>
                </c:pt>
                <c:pt idx="6">
                  <c:v>7/2012</c:v>
                </c:pt>
                <c:pt idx="7">
                  <c:v>8/2012</c:v>
                </c:pt>
                <c:pt idx="8">
                  <c:v>9/2012</c:v>
                </c:pt>
                <c:pt idx="9">
                  <c:v>10/2012</c:v>
                </c:pt>
                <c:pt idx="10">
                  <c:v>11/2012</c:v>
                </c:pt>
                <c:pt idx="11">
                  <c:v>12/2012</c:v>
                </c:pt>
                <c:pt idx="12">
                  <c:v>1/2013</c:v>
                </c:pt>
                <c:pt idx="13">
                  <c:v>2/2013</c:v>
                </c:pt>
                <c:pt idx="14">
                  <c:v>3/2013</c:v>
                </c:pt>
                <c:pt idx="15">
                  <c:v>4/2013</c:v>
                </c:pt>
                <c:pt idx="16">
                  <c:v>5/2013</c:v>
                </c:pt>
                <c:pt idx="17">
                  <c:v>6/2013</c:v>
                </c:pt>
                <c:pt idx="18">
                  <c:v>7/2013</c:v>
                </c:pt>
                <c:pt idx="19">
                  <c:v>8/2013</c:v>
                </c:pt>
                <c:pt idx="20">
                  <c:v>9/2013</c:v>
                </c:pt>
                <c:pt idx="21">
                  <c:v>10/2013</c:v>
                </c:pt>
                <c:pt idx="22">
                  <c:v>11/2013</c:v>
                </c:pt>
                <c:pt idx="23">
                  <c:v>12/2013</c:v>
                </c:pt>
                <c:pt idx="24">
                  <c:v>1/2014</c:v>
                </c:pt>
                <c:pt idx="25">
                  <c:v>2/2014</c:v>
                </c:pt>
                <c:pt idx="26">
                  <c:v>3/2014</c:v>
                </c:pt>
                <c:pt idx="27">
                  <c:v>4/2014</c:v>
                </c:pt>
                <c:pt idx="28">
                  <c:v>5/2014</c:v>
                </c:pt>
                <c:pt idx="29">
                  <c:v>6/2014</c:v>
                </c:pt>
                <c:pt idx="30">
                  <c:v>7/2014</c:v>
                </c:pt>
                <c:pt idx="31">
                  <c:v>8/2014</c:v>
                </c:pt>
                <c:pt idx="32">
                  <c:v>9/2014</c:v>
                </c:pt>
                <c:pt idx="33">
                  <c:v>10/2014</c:v>
                </c:pt>
                <c:pt idx="34">
                  <c:v>11/2014</c:v>
                </c:pt>
                <c:pt idx="35">
                  <c:v>12/2014</c:v>
                </c:pt>
              </c:strCache>
            </c:strRef>
          </c:cat>
          <c:val>
            <c:numRef>
              <c:f>'[1]Řešení 7.3'!$L$10:$L$45</c:f>
              <c:numCache>
                <c:formatCode>General</c:formatCode>
                <c:ptCount val="36"/>
                <c:pt idx="6" formatCode="0.0">
                  <c:v>4.4608536331860345</c:v>
                </c:pt>
                <c:pt idx="7" formatCode="0.0">
                  <c:v>4.5380118253983843</c:v>
                </c:pt>
                <c:pt idx="8" formatCode="0.0">
                  <c:v>4.5807097740109262</c:v>
                </c:pt>
                <c:pt idx="9" formatCode="0.0">
                  <c:v>4.6109167133585185</c:v>
                </c:pt>
                <c:pt idx="10" formatCode="0.0">
                  <c:v>4.6698306631999005</c:v>
                </c:pt>
                <c:pt idx="11" formatCode="0.0">
                  <c:v>4.7376157439375755</c:v>
                </c:pt>
                <c:pt idx="12" formatCode="0.0">
                  <c:v>4.8359716537680981</c:v>
                </c:pt>
                <c:pt idx="13" formatCode="0.0">
                  <c:v>4.9237319245285205</c:v>
                </c:pt>
                <c:pt idx="14" formatCode="0.0">
                  <c:v>5.0122101210290237</c:v>
                </c:pt>
                <c:pt idx="15" formatCode="0.0">
                  <c:v>5.0834907906322533</c:v>
                </c:pt>
                <c:pt idx="16" formatCode="0.0">
                  <c:v>5.1524569396209268</c:v>
                </c:pt>
                <c:pt idx="17" formatCode="0.0">
                  <c:v>5.2310732252521266</c:v>
                </c:pt>
                <c:pt idx="18" formatCode="0.0">
                  <c:v>5.3215500454069318</c:v>
                </c:pt>
                <c:pt idx="19" formatCode="0.0">
                  <c:v>5.3699411323953585</c:v>
                </c:pt>
                <c:pt idx="20" formatCode="0.0">
                  <c:v>5.388423334285668</c:v>
                </c:pt>
                <c:pt idx="21" formatCode="0.0">
                  <c:v>5.3735204972707935</c:v>
                </c:pt>
                <c:pt idx="22" formatCode="0.0">
                  <c:v>5.3508824207067569</c:v>
                </c:pt>
                <c:pt idx="23" formatCode="0.0">
                  <c:v>5.3224717674547675</c:v>
                </c:pt>
                <c:pt idx="24" formatCode="0.0">
                  <c:v>5.2949920935468988</c:v>
                </c:pt>
                <c:pt idx="25" formatCode="0.0">
                  <c:v>5.2395653454806226</c:v>
                </c:pt>
                <c:pt idx="26" formatCode="0.0">
                  <c:v>5.1759067226033872</c:v>
                </c:pt>
                <c:pt idx="27" formatCode="0.0">
                  <c:v>5.0821867049333447</c:v>
                </c:pt>
                <c:pt idx="28" formatCode="0.0">
                  <c:v>4.9828368741002196</c:v>
                </c:pt>
                <c:pt idx="29" formatCode="0.0">
                  <c:v>4.9032413493666347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9-46B8-96C6-85A66AEB6EDF}"/>
            </c:ext>
          </c:extLst>
        </c:ser>
        <c:ser>
          <c:idx val="0"/>
          <c:order val="2"/>
          <c:tx>
            <c:v>Míra nezaměstnanosti (%)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'[1]Řešení 7.3'!$D$10:$D$45</c:f>
              <c:numCache>
                <c:formatCode>0.0</c:formatCode>
                <c:ptCount val="36"/>
                <c:pt idx="0">
                  <c:v>4.6621623038919626</c:v>
                </c:pt>
                <c:pt idx="1">
                  <c:v>4.8760405066377617</c:v>
                </c:pt>
                <c:pt idx="2">
                  <c:v>4.6746852936055117</c:v>
                </c:pt>
                <c:pt idx="3">
                  <c:v>4.128900121267308</c:v>
                </c:pt>
                <c:pt idx="4">
                  <c:v>3.9244836401616952</c:v>
                </c:pt>
                <c:pt idx="5">
                  <c:v>3.7669189495692685</c:v>
                </c:pt>
                <c:pt idx="6">
                  <c:v>3.9423957360089465</c:v>
                </c:pt>
                <c:pt idx="7">
                  <c:v>4.1391444238938151</c:v>
                </c:pt>
                <c:pt idx="8">
                  <c:v>4.3139516355572223</c:v>
                </c:pt>
                <c:pt idx="9">
                  <c:v>4.3991152617350693</c:v>
                </c:pt>
                <c:pt idx="10">
                  <c:v>4.6301420402139826</c:v>
                </c:pt>
                <c:pt idx="11">
                  <c:v>4.9941588785046731</c:v>
                </c:pt>
                <c:pt idx="12">
                  <c:v>5.5389984403712225</c:v>
                </c:pt>
                <c:pt idx="13">
                  <c:v>5.6652188026525279</c:v>
                </c:pt>
                <c:pt idx="14">
                  <c:v>5.4311138386007975</c:v>
                </c:pt>
                <c:pt idx="15">
                  <c:v>5.0673755051242262</c:v>
                </c:pt>
                <c:pt idx="16">
                  <c:v>4.8947814692052729</c:v>
                </c:pt>
                <c:pt idx="17">
                  <c:v>4.8056896897514623</c:v>
                </c:pt>
                <c:pt idx="18">
                  <c:v>5.0455457773660646</c:v>
                </c:pt>
                <c:pt idx="19">
                  <c:v>5.0832792558944409</c:v>
                </c:pt>
                <c:pt idx="20">
                  <c:v>5.2893609784003583</c:v>
                </c:pt>
                <c:pt idx="21">
                  <c:v>5.2406003403991956</c:v>
                </c:pt>
                <c:pt idx="22">
                  <c:v>5.2956751985878201</c:v>
                </c:pt>
                <c:pt idx="23">
                  <c:v>5.6521537534195758</c:v>
                </c:pt>
                <c:pt idx="24">
                  <c:v>6.1703575405171343</c:v>
                </c:pt>
                <c:pt idx="25">
                  <c:v>6.1680825712207721</c:v>
                </c:pt>
                <c:pt idx="26">
                  <c:v>5.9054874272265581</c:v>
                </c:pt>
                <c:pt idx="27">
                  <c:v>5.2373769574074363</c:v>
                </c:pt>
                <c:pt idx="28">
                  <c:v>4.7730805097917317</c:v>
                </c:pt>
                <c:pt idx="29">
                  <c:v>4.5254429769294191</c:v>
                </c:pt>
                <c:pt idx="30">
                  <c:v>4.4484539289491689</c:v>
                </c:pt>
                <c:pt idx="31">
                  <c:v>4.3249980525044789</c:v>
                </c:pt>
                <c:pt idx="32">
                  <c:v>4.2557171584903895</c:v>
                </c:pt>
                <c:pt idx="33">
                  <c:v>4.0710007486897934</c:v>
                </c:pt>
                <c:pt idx="34">
                  <c:v>3.9490525395685698</c:v>
                </c:pt>
                <c:pt idx="35">
                  <c:v>4.2609333770512281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99-46B8-96C6-85A66AEB6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102056"/>
        <c:axId val="271102448"/>
      </c:lineChart>
      <c:catAx>
        <c:axId val="271102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1102448"/>
        <c:crosses val="autoZero"/>
        <c:auto val="1"/>
        <c:lblAlgn val="ctr"/>
        <c:lblOffset val="100"/>
        <c:noMultiLvlLbl val="0"/>
      </c:catAx>
      <c:valAx>
        <c:axId val="27110244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Míra nezaměstnanosti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110205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Sezónní </a:t>
            </a:r>
            <a:r>
              <a:rPr lang="cs-CZ"/>
              <a:t>složka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Sezónní faktor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'[1]Příklad 7.3'!$E$10:$E$45</c:f>
              <c:strCache>
                <c:ptCount val="36"/>
                <c:pt idx="0">
                  <c:v>1/2012</c:v>
                </c:pt>
                <c:pt idx="1">
                  <c:v>2/2012</c:v>
                </c:pt>
                <c:pt idx="2">
                  <c:v>3/2012</c:v>
                </c:pt>
                <c:pt idx="3">
                  <c:v>4/2012</c:v>
                </c:pt>
                <c:pt idx="4">
                  <c:v>5/2012</c:v>
                </c:pt>
                <c:pt idx="5">
                  <c:v>6/2012</c:v>
                </c:pt>
                <c:pt idx="6">
                  <c:v>7/2012</c:v>
                </c:pt>
                <c:pt idx="7">
                  <c:v>8/2012</c:v>
                </c:pt>
                <c:pt idx="8">
                  <c:v>9/2012</c:v>
                </c:pt>
                <c:pt idx="9">
                  <c:v>10/2012</c:v>
                </c:pt>
                <c:pt idx="10">
                  <c:v>11/2012</c:v>
                </c:pt>
                <c:pt idx="11">
                  <c:v>12/2012</c:v>
                </c:pt>
                <c:pt idx="12">
                  <c:v>1/2013</c:v>
                </c:pt>
                <c:pt idx="13">
                  <c:v>2/2013</c:v>
                </c:pt>
                <c:pt idx="14">
                  <c:v>3/2013</c:v>
                </c:pt>
                <c:pt idx="15">
                  <c:v>4/2013</c:v>
                </c:pt>
                <c:pt idx="16">
                  <c:v>5/2013</c:v>
                </c:pt>
                <c:pt idx="17">
                  <c:v>6/2013</c:v>
                </c:pt>
                <c:pt idx="18">
                  <c:v>7/2013</c:v>
                </c:pt>
                <c:pt idx="19">
                  <c:v>8/2013</c:v>
                </c:pt>
                <c:pt idx="20">
                  <c:v>9/2013</c:v>
                </c:pt>
                <c:pt idx="21">
                  <c:v>10/2013</c:v>
                </c:pt>
                <c:pt idx="22">
                  <c:v>11/2013</c:v>
                </c:pt>
                <c:pt idx="23">
                  <c:v>12/2013</c:v>
                </c:pt>
                <c:pt idx="24">
                  <c:v>1/2014</c:v>
                </c:pt>
                <c:pt idx="25">
                  <c:v>2/2014</c:v>
                </c:pt>
                <c:pt idx="26">
                  <c:v>3/2014</c:v>
                </c:pt>
                <c:pt idx="27">
                  <c:v>4/2014</c:v>
                </c:pt>
                <c:pt idx="28">
                  <c:v>5/2014</c:v>
                </c:pt>
                <c:pt idx="29">
                  <c:v>6/2014</c:v>
                </c:pt>
                <c:pt idx="30">
                  <c:v>7/2014</c:v>
                </c:pt>
                <c:pt idx="31">
                  <c:v>8/2014</c:v>
                </c:pt>
                <c:pt idx="32">
                  <c:v>9/2014</c:v>
                </c:pt>
                <c:pt idx="33">
                  <c:v>10/2014</c:v>
                </c:pt>
                <c:pt idx="34">
                  <c:v>11/2014</c:v>
                </c:pt>
                <c:pt idx="35">
                  <c:v>12/2014</c:v>
                </c:pt>
              </c:strCache>
            </c:strRef>
          </c:cat>
          <c:val>
            <c:numRef>
              <c:f>'[1]Řešení 7.3'!$O$10:$O$45</c:f>
              <c:numCache>
                <c:formatCode>General</c:formatCode>
                <c:ptCount val="36"/>
                <c:pt idx="0">
                  <c:v>0.75211306939210232</c:v>
                </c:pt>
                <c:pt idx="1">
                  <c:v>0.79967093626892982</c:v>
                </c:pt>
                <c:pt idx="2">
                  <c:v>0.54866214992212869</c:v>
                </c:pt>
                <c:pt idx="3">
                  <c:v>4.0786685568283687E-2</c:v>
                </c:pt>
                <c:pt idx="4">
                  <c:v>-0.25663347258048885</c:v>
                </c:pt>
                <c:pt idx="5">
                  <c:v>-0.39553323286149134</c:v>
                </c:pt>
                <c:pt idx="6">
                  <c:v>-0.34836213744302658</c:v>
                </c:pt>
                <c:pt idx="7">
                  <c:v>-0.28945933134490787</c:v>
                </c:pt>
                <c:pt idx="8">
                  <c:v>-0.15157411838949608</c:v>
                </c:pt>
                <c:pt idx="9">
                  <c:v>-0.18210760283784655</c:v>
                </c:pt>
                <c:pt idx="10">
                  <c:v>-7.9829153374288531E-2</c:v>
                </c:pt>
                <c:pt idx="11">
                  <c:v>0.24693685783297248</c:v>
                </c:pt>
                <c:pt idx="12">
                  <c:v>0.75211306939210232</c:v>
                </c:pt>
                <c:pt idx="13">
                  <c:v>0.79967093626892982</c:v>
                </c:pt>
                <c:pt idx="14">
                  <c:v>0.54866214992212869</c:v>
                </c:pt>
                <c:pt idx="15">
                  <c:v>4.0786685568283687E-2</c:v>
                </c:pt>
                <c:pt idx="16">
                  <c:v>-0.25663347258048885</c:v>
                </c:pt>
                <c:pt idx="17">
                  <c:v>-0.39553323286149134</c:v>
                </c:pt>
                <c:pt idx="18">
                  <c:v>-0.34836213744302658</c:v>
                </c:pt>
                <c:pt idx="19">
                  <c:v>-0.28945933134490787</c:v>
                </c:pt>
                <c:pt idx="20">
                  <c:v>-0.15157411838949608</c:v>
                </c:pt>
                <c:pt idx="21">
                  <c:v>-0.18210760283784655</c:v>
                </c:pt>
                <c:pt idx="22">
                  <c:v>-7.9829153374288531E-2</c:v>
                </c:pt>
                <c:pt idx="23">
                  <c:v>0.24693685783297248</c:v>
                </c:pt>
                <c:pt idx="24">
                  <c:v>0.75211306939210232</c:v>
                </c:pt>
                <c:pt idx="25">
                  <c:v>0.79967093626892982</c:v>
                </c:pt>
                <c:pt idx="26">
                  <c:v>0.54866214992212869</c:v>
                </c:pt>
                <c:pt idx="27">
                  <c:v>4.0786685568283687E-2</c:v>
                </c:pt>
                <c:pt idx="28">
                  <c:v>-0.25663347258048885</c:v>
                </c:pt>
                <c:pt idx="29">
                  <c:v>-0.39553323286149134</c:v>
                </c:pt>
                <c:pt idx="30">
                  <c:v>-0.34836213744302658</c:v>
                </c:pt>
                <c:pt idx="31">
                  <c:v>-0.28945933134490787</c:v>
                </c:pt>
                <c:pt idx="32">
                  <c:v>-0.15157411838949608</c:v>
                </c:pt>
                <c:pt idx="33">
                  <c:v>-0.18210760283784655</c:v>
                </c:pt>
                <c:pt idx="34">
                  <c:v>-7.9829153374288531E-2</c:v>
                </c:pt>
                <c:pt idx="35">
                  <c:v>0.24693685783297248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AC-49D5-B960-FD11D51F7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103232"/>
        <c:axId val="271103624"/>
      </c:lineChart>
      <c:catAx>
        <c:axId val="27110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1103624"/>
        <c:crosses val="autoZero"/>
        <c:auto val="1"/>
        <c:lblAlgn val="ctr"/>
        <c:lblOffset val="100"/>
        <c:noMultiLvlLbl val="0"/>
      </c:catAx>
      <c:valAx>
        <c:axId val="27110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míra nezaměstnanosti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110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Míra nezaměstnanosti (Benešov)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'[1]Řešení 7.3'!$P$9</c:f>
              <c:strCache>
                <c:ptCount val="1"/>
                <c:pt idx="0">
                  <c:v>Očištěná řada MN (od sezónních vlivů)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'[1]Příklad 7.3'!$E$10:$E$45</c:f>
              <c:strCache>
                <c:ptCount val="36"/>
                <c:pt idx="0">
                  <c:v>1/2012</c:v>
                </c:pt>
                <c:pt idx="1">
                  <c:v>2/2012</c:v>
                </c:pt>
                <c:pt idx="2">
                  <c:v>3/2012</c:v>
                </c:pt>
                <c:pt idx="3">
                  <c:v>4/2012</c:v>
                </c:pt>
                <c:pt idx="4">
                  <c:v>5/2012</c:v>
                </c:pt>
                <c:pt idx="5">
                  <c:v>6/2012</c:v>
                </c:pt>
                <c:pt idx="6">
                  <c:v>7/2012</c:v>
                </c:pt>
                <c:pt idx="7">
                  <c:v>8/2012</c:v>
                </c:pt>
                <c:pt idx="8">
                  <c:v>9/2012</c:v>
                </c:pt>
                <c:pt idx="9">
                  <c:v>10/2012</c:v>
                </c:pt>
                <c:pt idx="10">
                  <c:v>11/2012</c:v>
                </c:pt>
                <c:pt idx="11">
                  <c:v>12/2012</c:v>
                </c:pt>
                <c:pt idx="12">
                  <c:v>1/2013</c:v>
                </c:pt>
                <c:pt idx="13">
                  <c:v>2/2013</c:v>
                </c:pt>
                <c:pt idx="14">
                  <c:v>3/2013</c:v>
                </c:pt>
                <c:pt idx="15">
                  <c:v>4/2013</c:v>
                </c:pt>
                <c:pt idx="16">
                  <c:v>5/2013</c:v>
                </c:pt>
                <c:pt idx="17">
                  <c:v>6/2013</c:v>
                </c:pt>
                <c:pt idx="18">
                  <c:v>7/2013</c:v>
                </c:pt>
                <c:pt idx="19">
                  <c:v>8/2013</c:v>
                </c:pt>
                <c:pt idx="20">
                  <c:v>9/2013</c:v>
                </c:pt>
                <c:pt idx="21">
                  <c:v>10/2013</c:v>
                </c:pt>
                <c:pt idx="22">
                  <c:v>11/2013</c:v>
                </c:pt>
                <c:pt idx="23">
                  <c:v>12/2013</c:v>
                </c:pt>
                <c:pt idx="24">
                  <c:v>1/2014</c:v>
                </c:pt>
                <c:pt idx="25">
                  <c:v>2/2014</c:v>
                </c:pt>
                <c:pt idx="26">
                  <c:v>3/2014</c:v>
                </c:pt>
                <c:pt idx="27">
                  <c:v>4/2014</c:v>
                </c:pt>
                <c:pt idx="28">
                  <c:v>5/2014</c:v>
                </c:pt>
                <c:pt idx="29">
                  <c:v>6/2014</c:v>
                </c:pt>
                <c:pt idx="30">
                  <c:v>7/2014</c:v>
                </c:pt>
                <c:pt idx="31">
                  <c:v>8/2014</c:v>
                </c:pt>
                <c:pt idx="32">
                  <c:v>9/2014</c:v>
                </c:pt>
                <c:pt idx="33">
                  <c:v>10/2014</c:v>
                </c:pt>
                <c:pt idx="34">
                  <c:v>11/2014</c:v>
                </c:pt>
                <c:pt idx="35">
                  <c:v>12/2014</c:v>
                </c:pt>
              </c:strCache>
            </c:strRef>
          </c:cat>
          <c:val>
            <c:numRef>
              <c:f>'[1]Řešení 7.3'!$P$10:$P$45</c:f>
              <c:numCache>
                <c:formatCode>0.0</c:formatCode>
                <c:ptCount val="36"/>
                <c:pt idx="0">
                  <c:v>3.9100492344998603</c:v>
                </c:pt>
                <c:pt idx="1">
                  <c:v>4.0763695703688319</c:v>
                </c:pt>
                <c:pt idx="2">
                  <c:v>4.1260231436833834</c:v>
                </c:pt>
                <c:pt idx="3">
                  <c:v>4.0881134356990243</c:v>
                </c:pt>
                <c:pt idx="4">
                  <c:v>4.181117112742184</c:v>
                </c:pt>
                <c:pt idx="5">
                  <c:v>4.1624521824307603</c:v>
                </c:pt>
                <c:pt idx="6">
                  <c:v>4.2907578734519731</c:v>
                </c:pt>
                <c:pt idx="7">
                  <c:v>4.428603755238723</c:v>
                </c:pt>
                <c:pt idx="8">
                  <c:v>4.4655257539467179</c:v>
                </c:pt>
                <c:pt idx="9">
                  <c:v>4.5812228645729158</c:v>
                </c:pt>
                <c:pt idx="10">
                  <c:v>4.7099711935882711</c:v>
                </c:pt>
                <c:pt idx="11">
                  <c:v>4.7472220206717006</c:v>
                </c:pt>
                <c:pt idx="12">
                  <c:v>4.7868853709791201</c:v>
                </c:pt>
                <c:pt idx="13">
                  <c:v>4.865547866383598</c:v>
                </c:pt>
                <c:pt idx="14">
                  <c:v>4.8824516886786693</c:v>
                </c:pt>
                <c:pt idx="15">
                  <c:v>5.0265888195559425</c:v>
                </c:pt>
                <c:pt idx="16">
                  <c:v>5.1514149417857613</c:v>
                </c:pt>
                <c:pt idx="17">
                  <c:v>5.2012229226129536</c:v>
                </c:pt>
                <c:pt idx="18">
                  <c:v>5.3939079148090912</c:v>
                </c:pt>
                <c:pt idx="19">
                  <c:v>5.3727385872393487</c:v>
                </c:pt>
                <c:pt idx="20">
                  <c:v>5.440935096789854</c:v>
                </c:pt>
                <c:pt idx="21">
                  <c:v>5.4227079432370422</c:v>
                </c:pt>
                <c:pt idx="22">
                  <c:v>5.3755043519621086</c:v>
                </c:pt>
                <c:pt idx="23">
                  <c:v>5.4052168955866033</c:v>
                </c:pt>
                <c:pt idx="24">
                  <c:v>5.4182444711250319</c:v>
                </c:pt>
                <c:pt idx="25">
                  <c:v>5.3684116349518423</c:v>
                </c:pt>
                <c:pt idx="26">
                  <c:v>5.3568252773044289</c:v>
                </c:pt>
                <c:pt idx="27">
                  <c:v>5.1965902718391526</c:v>
                </c:pt>
                <c:pt idx="28">
                  <c:v>5.0297139823722201</c:v>
                </c:pt>
                <c:pt idx="29">
                  <c:v>4.9209762097909104</c:v>
                </c:pt>
                <c:pt idx="30">
                  <c:v>4.7968160663921955</c:v>
                </c:pt>
                <c:pt idx="31">
                  <c:v>4.6144573838493868</c:v>
                </c:pt>
                <c:pt idx="32">
                  <c:v>4.4072912768798851</c:v>
                </c:pt>
                <c:pt idx="33">
                  <c:v>4.25310835152764</c:v>
                </c:pt>
                <c:pt idx="34">
                  <c:v>4.0288816929428588</c:v>
                </c:pt>
                <c:pt idx="35">
                  <c:v>4.0139965192182556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9B-46DF-A919-FB4CFFAAE244}"/>
            </c:ext>
          </c:extLst>
        </c:ser>
        <c:ser>
          <c:idx val="0"/>
          <c:order val="1"/>
          <c:tx>
            <c:v>Míra nezaměstnanosti (%)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'[1]Řešení 7.3'!$D$10:$D$45</c:f>
              <c:numCache>
                <c:formatCode>0.0</c:formatCode>
                <c:ptCount val="36"/>
                <c:pt idx="0">
                  <c:v>4.6621623038919626</c:v>
                </c:pt>
                <c:pt idx="1">
                  <c:v>4.8760405066377617</c:v>
                </c:pt>
                <c:pt idx="2">
                  <c:v>4.6746852936055117</c:v>
                </c:pt>
                <c:pt idx="3">
                  <c:v>4.128900121267308</c:v>
                </c:pt>
                <c:pt idx="4">
                  <c:v>3.9244836401616952</c:v>
                </c:pt>
                <c:pt idx="5">
                  <c:v>3.7669189495692685</c:v>
                </c:pt>
                <c:pt idx="6">
                  <c:v>3.9423957360089465</c:v>
                </c:pt>
                <c:pt idx="7">
                  <c:v>4.1391444238938151</c:v>
                </c:pt>
                <c:pt idx="8">
                  <c:v>4.3139516355572223</c:v>
                </c:pt>
                <c:pt idx="9">
                  <c:v>4.3991152617350693</c:v>
                </c:pt>
                <c:pt idx="10">
                  <c:v>4.6301420402139826</c:v>
                </c:pt>
                <c:pt idx="11">
                  <c:v>4.9941588785046731</c:v>
                </c:pt>
                <c:pt idx="12">
                  <c:v>5.5389984403712225</c:v>
                </c:pt>
                <c:pt idx="13">
                  <c:v>5.6652188026525279</c:v>
                </c:pt>
                <c:pt idx="14">
                  <c:v>5.4311138386007975</c:v>
                </c:pt>
                <c:pt idx="15">
                  <c:v>5.0673755051242262</c:v>
                </c:pt>
                <c:pt idx="16">
                  <c:v>4.8947814692052729</c:v>
                </c:pt>
                <c:pt idx="17">
                  <c:v>4.8056896897514623</c:v>
                </c:pt>
                <c:pt idx="18">
                  <c:v>5.0455457773660646</c:v>
                </c:pt>
                <c:pt idx="19">
                  <c:v>5.0832792558944409</c:v>
                </c:pt>
                <c:pt idx="20">
                  <c:v>5.2893609784003583</c:v>
                </c:pt>
                <c:pt idx="21">
                  <c:v>5.2406003403991956</c:v>
                </c:pt>
                <c:pt idx="22">
                  <c:v>5.2956751985878201</c:v>
                </c:pt>
                <c:pt idx="23">
                  <c:v>5.6521537534195758</c:v>
                </c:pt>
                <c:pt idx="24">
                  <c:v>6.1703575405171343</c:v>
                </c:pt>
                <c:pt idx="25">
                  <c:v>6.1680825712207721</c:v>
                </c:pt>
                <c:pt idx="26">
                  <c:v>5.9054874272265581</c:v>
                </c:pt>
                <c:pt idx="27">
                  <c:v>5.2373769574074363</c:v>
                </c:pt>
                <c:pt idx="28">
                  <c:v>4.7730805097917317</c:v>
                </c:pt>
                <c:pt idx="29">
                  <c:v>4.5254429769294191</c:v>
                </c:pt>
                <c:pt idx="30">
                  <c:v>4.4484539289491689</c:v>
                </c:pt>
                <c:pt idx="31">
                  <c:v>4.3249980525044789</c:v>
                </c:pt>
                <c:pt idx="32">
                  <c:v>4.2557171584903895</c:v>
                </c:pt>
                <c:pt idx="33">
                  <c:v>4.0710007486897934</c:v>
                </c:pt>
                <c:pt idx="34">
                  <c:v>3.9490525395685698</c:v>
                </c:pt>
                <c:pt idx="35">
                  <c:v>4.2609333770512281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B-46DF-A919-FB4CFFAAE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104408"/>
        <c:axId val="271104800"/>
      </c:lineChart>
      <c:catAx>
        <c:axId val="271104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1104800"/>
        <c:crosses val="autoZero"/>
        <c:auto val="1"/>
        <c:lblAlgn val="ctr"/>
        <c:lblOffset val="100"/>
        <c:noMultiLvlLbl val="0"/>
      </c:catAx>
      <c:valAx>
        <c:axId val="27110480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Míra nezaměstnanosti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11044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Očištěná časová řada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'[1]Příklad 7.3'!$E$10:$E$45</c:f>
              <c:strCache>
                <c:ptCount val="36"/>
                <c:pt idx="0">
                  <c:v>1/2012</c:v>
                </c:pt>
                <c:pt idx="1">
                  <c:v>2/2012</c:v>
                </c:pt>
                <c:pt idx="2">
                  <c:v>3/2012</c:v>
                </c:pt>
                <c:pt idx="3">
                  <c:v>4/2012</c:v>
                </c:pt>
                <c:pt idx="4">
                  <c:v>5/2012</c:v>
                </c:pt>
                <c:pt idx="5">
                  <c:v>6/2012</c:v>
                </c:pt>
                <c:pt idx="6">
                  <c:v>7/2012</c:v>
                </c:pt>
                <c:pt idx="7">
                  <c:v>8/2012</c:v>
                </c:pt>
                <c:pt idx="8">
                  <c:v>9/2012</c:v>
                </c:pt>
                <c:pt idx="9">
                  <c:v>10/2012</c:v>
                </c:pt>
                <c:pt idx="10">
                  <c:v>11/2012</c:v>
                </c:pt>
                <c:pt idx="11">
                  <c:v>12/2012</c:v>
                </c:pt>
                <c:pt idx="12">
                  <c:v>1/2013</c:v>
                </c:pt>
                <c:pt idx="13">
                  <c:v>2/2013</c:v>
                </c:pt>
                <c:pt idx="14">
                  <c:v>3/2013</c:v>
                </c:pt>
                <c:pt idx="15">
                  <c:v>4/2013</c:v>
                </c:pt>
                <c:pt idx="16">
                  <c:v>5/2013</c:v>
                </c:pt>
                <c:pt idx="17">
                  <c:v>6/2013</c:v>
                </c:pt>
                <c:pt idx="18">
                  <c:v>7/2013</c:v>
                </c:pt>
                <c:pt idx="19">
                  <c:v>8/2013</c:v>
                </c:pt>
                <c:pt idx="20">
                  <c:v>9/2013</c:v>
                </c:pt>
                <c:pt idx="21">
                  <c:v>10/2013</c:v>
                </c:pt>
                <c:pt idx="22">
                  <c:v>11/2013</c:v>
                </c:pt>
                <c:pt idx="23">
                  <c:v>12/2013</c:v>
                </c:pt>
                <c:pt idx="24">
                  <c:v>1/2014</c:v>
                </c:pt>
                <c:pt idx="25">
                  <c:v>2/2014</c:v>
                </c:pt>
                <c:pt idx="26">
                  <c:v>3/2014</c:v>
                </c:pt>
                <c:pt idx="27">
                  <c:v>4/2014</c:v>
                </c:pt>
                <c:pt idx="28">
                  <c:v>5/2014</c:v>
                </c:pt>
                <c:pt idx="29">
                  <c:v>6/2014</c:v>
                </c:pt>
                <c:pt idx="30">
                  <c:v>7/2014</c:v>
                </c:pt>
                <c:pt idx="31">
                  <c:v>8/2014</c:v>
                </c:pt>
                <c:pt idx="32">
                  <c:v>9/2014</c:v>
                </c:pt>
                <c:pt idx="33">
                  <c:v>10/2014</c:v>
                </c:pt>
                <c:pt idx="34">
                  <c:v>11/2014</c:v>
                </c:pt>
                <c:pt idx="35">
                  <c:v>12/2014</c:v>
                </c:pt>
              </c:strCache>
            </c:strRef>
          </c:cat>
          <c:val>
            <c:numRef>
              <c:f>'[1]Řešení 7.3'!$P$10:$P$45</c:f>
              <c:numCache>
                <c:formatCode>0.0</c:formatCode>
                <c:ptCount val="36"/>
                <c:pt idx="0">
                  <c:v>3.9100492344998603</c:v>
                </c:pt>
                <c:pt idx="1">
                  <c:v>4.0763695703688319</c:v>
                </c:pt>
                <c:pt idx="2">
                  <c:v>4.1260231436833834</c:v>
                </c:pt>
                <c:pt idx="3">
                  <c:v>4.0881134356990243</c:v>
                </c:pt>
                <c:pt idx="4">
                  <c:v>4.181117112742184</c:v>
                </c:pt>
                <c:pt idx="5">
                  <c:v>4.1624521824307603</c:v>
                </c:pt>
                <c:pt idx="6">
                  <c:v>4.2907578734519731</c:v>
                </c:pt>
                <c:pt idx="7">
                  <c:v>4.428603755238723</c:v>
                </c:pt>
                <c:pt idx="8">
                  <c:v>4.4655257539467179</c:v>
                </c:pt>
                <c:pt idx="9">
                  <c:v>4.5812228645729158</c:v>
                </c:pt>
                <c:pt idx="10">
                  <c:v>4.7099711935882711</c:v>
                </c:pt>
                <c:pt idx="11">
                  <c:v>4.7472220206717006</c:v>
                </c:pt>
                <c:pt idx="12">
                  <c:v>4.7868853709791201</c:v>
                </c:pt>
                <c:pt idx="13">
                  <c:v>4.865547866383598</c:v>
                </c:pt>
                <c:pt idx="14">
                  <c:v>4.8824516886786693</c:v>
                </c:pt>
                <c:pt idx="15">
                  <c:v>5.0265888195559425</c:v>
                </c:pt>
                <c:pt idx="16">
                  <c:v>5.1514149417857613</c:v>
                </c:pt>
                <c:pt idx="17">
                  <c:v>5.2012229226129536</c:v>
                </c:pt>
                <c:pt idx="18">
                  <c:v>5.3939079148090912</c:v>
                </c:pt>
                <c:pt idx="19">
                  <c:v>5.3727385872393487</c:v>
                </c:pt>
                <c:pt idx="20">
                  <c:v>5.440935096789854</c:v>
                </c:pt>
                <c:pt idx="21">
                  <c:v>5.4227079432370422</c:v>
                </c:pt>
                <c:pt idx="22">
                  <c:v>5.3755043519621086</c:v>
                </c:pt>
                <c:pt idx="23">
                  <c:v>5.4052168955866033</c:v>
                </c:pt>
                <c:pt idx="24">
                  <c:v>5.4182444711250319</c:v>
                </c:pt>
                <c:pt idx="25">
                  <c:v>5.3684116349518423</c:v>
                </c:pt>
                <c:pt idx="26">
                  <c:v>5.3568252773044289</c:v>
                </c:pt>
                <c:pt idx="27">
                  <c:v>5.1965902718391526</c:v>
                </c:pt>
                <c:pt idx="28">
                  <c:v>5.0297139823722201</c:v>
                </c:pt>
                <c:pt idx="29">
                  <c:v>4.9209762097909104</c:v>
                </c:pt>
                <c:pt idx="30">
                  <c:v>4.7968160663921955</c:v>
                </c:pt>
                <c:pt idx="31">
                  <c:v>4.6144573838493868</c:v>
                </c:pt>
                <c:pt idx="32">
                  <c:v>4.4072912768798851</c:v>
                </c:pt>
                <c:pt idx="33">
                  <c:v>4.25310835152764</c:v>
                </c:pt>
                <c:pt idx="34">
                  <c:v>4.0288816929428588</c:v>
                </c:pt>
                <c:pt idx="35">
                  <c:v>4.0139965192182556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4A-4A6E-8D2C-6AC340E45CEF}"/>
            </c:ext>
          </c:extLst>
        </c:ser>
        <c:ser>
          <c:idx val="1"/>
          <c:order val="1"/>
          <c:tx>
            <c:v>Původní časová řada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'[1]Příklad 7.3'!$E$10:$E$45</c:f>
              <c:strCache>
                <c:ptCount val="36"/>
                <c:pt idx="0">
                  <c:v>1/2012</c:v>
                </c:pt>
                <c:pt idx="1">
                  <c:v>2/2012</c:v>
                </c:pt>
                <c:pt idx="2">
                  <c:v>3/2012</c:v>
                </c:pt>
                <c:pt idx="3">
                  <c:v>4/2012</c:v>
                </c:pt>
                <c:pt idx="4">
                  <c:v>5/2012</c:v>
                </c:pt>
                <c:pt idx="5">
                  <c:v>6/2012</c:v>
                </c:pt>
                <c:pt idx="6">
                  <c:v>7/2012</c:v>
                </c:pt>
                <c:pt idx="7">
                  <c:v>8/2012</c:v>
                </c:pt>
                <c:pt idx="8">
                  <c:v>9/2012</c:v>
                </c:pt>
                <c:pt idx="9">
                  <c:v>10/2012</c:v>
                </c:pt>
                <c:pt idx="10">
                  <c:v>11/2012</c:v>
                </c:pt>
                <c:pt idx="11">
                  <c:v>12/2012</c:v>
                </c:pt>
                <c:pt idx="12">
                  <c:v>1/2013</c:v>
                </c:pt>
                <c:pt idx="13">
                  <c:v>2/2013</c:v>
                </c:pt>
                <c:pt idx="14">
                  <c:v>3/2013</c:v>
                </c:pt>
                <c:pt idx="15">
                  <c:v>4/2013</c:v>
                </c:pt>
                <c:pt idx="16">
                  <c:v>5/2013</c:v>
                </c:pt>
                <c:pt idx="17">
                  <c:v>6/2013</c:v>
                </c:pt>
                <c:pt idx="18">
                  <c:v>7/2013</c:v>
                </c:pt>
                <c:pt idx="19">
                  <c:v>8/2013</c:v>
                </c:pt>
                <c:pt idx="20">
                  <c:v>9/2013</c:v>
                </c:pt>
                <c:pt idx="21">
                  <c:v>10/2013</c:v>
                </c:pt>
                <c:pt idx="22">
                  <c:v>11/2013</c:v>
                </c:pt>
                <c:pt idx="23">
                  <c:v>12/2013</c:v>
                </c:pt>
                <c:pt idx="24">
                  <c:v>1/2014</c:v>
                </c:pt>
                <c:pt idx="25">
                  <c:v>2/2014</c:v>
                </c:pt>
                <c:pt idx="26">
                  <c:v>3/2014</c:v>
                </c:pt>
                <c:pt idx="27">
                  <c:v>4/2014</c:v>
                </c:pt>
                <c:pt idx="28">
                  <c:v>5/2014</c:v>
                </c:pt>
                <c:pt idx="29">
                  <c:v>6/2014</c:v>
                </c:pt>
                <c:pt idx="30">
                  <c:v>7/2014</c:v>
                </c:pt>
                <c:pt idx="31">
                  <c:v>8/2014</c:v>
                </c:pt>
                <c:pt idx="32">
                  <c:v>9/2014</c:v>
                </c:pt>
                <c:pt idx="33">
                  <c:v>10/2014</c:v>
                </c:pt>
                <c:pt idx="34">
                  <c:v>11/2014</c:v>
                </c:pt>
                <c:pt idx="35">
                  <c:v>12/2014</c:v>
                </c:pt>
              </c:strCache>
            </c:strRef>
          </c:cat>
          <c:val>
            <c:numRef>
              <c:f>'[1]Řešení 7.3'!$D$10:$D$45</c:f>
              <c:numCache>
                <c:formatCode>0.0</c:formatCode>
                <c:ptCount val="36"/>
                <c:pt idx="0">
                  <c:v>4.6621623038919626</c:v>
                </c:pt>
                <c:pt idx="1">
                  <c:v>4.8760405066377617</c:v>
                </c:pt>
                <c:pt idx="2">
                  <c:v>4.6746852936055117</c:v>
                </c:pt>
                <c:pt idx="3">
                  <c:v>4.128900121267308</c:v>
                </c:pt>
                <c:pt idx="4">
                  <c:v>3.9244836401616952</c:v>
                </c:pt>
                <c:pt idx="5">
                  <c:v>3.7669189495692685</c:v>
                </c:pt>
                <c:pt idx="6">
                  <c:v>3.9423957360089465</c:v>
                </c:pt>
                <c:pt idx="7">
                  <c:v>4.1391444238938151</c:v>
                </c:pt>
                <c:pt idx="8">
                  <c:v>4.3139516355572223</c:v>
                </c:pt>
                <c:pt idx="9">
                  <c:v>4.3991152617350693</c:v>
                </c:pt>
                <c:pt idx="10">
                  <c:v>4.6301420402139826</c:v>
                </c:pt>
                <c:pt idx="11">
                  <c:v>4.9941588785046731</c:v>
                </c:pt>
                <c:pt idx="12">
                  <c:v>5.5389984403712225</c:v>
                </c:pt>
                <c:pt idx="13">
                  <c:v>5.6652188026525279</c:v>
                </c:pt>
                <c:pt idx="14">
                  <c:v>5.4311138386007975</c:v>
                </c:pt>
                <c:pt idx="15">
                  <c:v>5.0673755051242262</c:v>
                </c:pt>
                <c:pt idx="16">
                  <c:v>4.8947814692052729</c:v>
                </c:pt>
                <c:pt idx="17">
                  <c:v>4.8056896897514623</c:v>
                </c:pt>
                <c:pt idx="18">
                  <c:v>5.0455457773660646</c:v>
                </c:pt>
                <c:pt idx="19">
                  <c:v>5.0832792558944409</c:v>
                </c:pt>
                <c:pt idx="20">
                  <c:v>5.2893609784003583</c:v>
                </c:pt>
                <c:pt idx="21">
                  <c:v>5.2406003403991956</c:v>
                </c:pt>
                <c:pt idx="22">
                  <c:v>5.2956751985878201</c:v>
                </c:pt>
                <c:pt idx="23">
                  <c:v>5.6521537534195758</c:v>
                </c:pt>
                <c:pt idx="24">
                  <c:v>6.1703575405171343</c:v>
                </c:pt>
                <c:pt idx="25">
                  <c:v>6.1680825712207721</c:v>
                </c:pt>
                <c:pt idx="26">
                  <c:v>5.9054874272265581</c:v>
                </c:pt>
                <c:pt idx="27">
                  <c:v>5.2373769574074363</c:v>
                </c:pt>
                <c:pt idx="28">
                  <c:v>4.7730805097917317</c:v>
                </c:pt>
                <c:pt idx="29">
                  <c:v>4.5254429769294191</c:v>
                </c:pt>
                <c:pt idx="30">
                  <c:v>4.4484539289491689</c:v>
                </c:pt>
                <c:pt idx="31">
                  <c:v>4.3249980525044789</c:v>
                </c:pt>
                <c:pt idx="32">
                  <c:v>4.2557171584903895</c:v>
                </c:pt>
                <c:pt idx="33">
                  <c:v>4.0710007486897934</c:v>
                </c:pt>
                <c:pt idx="34">
                  <c:v>3.9490525395685698</c:v>
                </c:pt>
                <c:pt idx="35">
                  <c:v>4.2609333770512281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4A-4A6E-8D2C-6AC340E45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105584"/>
        <c:axId val="271305800"/>
      </c:lineChart>
      <c:catAx>
        <c:axId val="27110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1305800"/>
        <c:crosses val="autoZero"/>
        <c:auto val="1"/>
        <c:lblAlgn val="ctr"/>
        <c:lblOffset val="100"/>
        <c:noMultiLvlLbl val="0"/>
      </c:catAx>
      <c:valAx>
        <c:axId val="27130580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míra nezaměstnanosti (%</a:t>
                </a:r>
                <a:r>
                  <a:rPr lang="cs-CZ"/>
                  <a:t>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110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12</xdr:row>
      <xdr:rowOff>14287</xdr:rowOff>
    </xdr:from>
    <xdr:to>
      <xdr:col>26</xdr:col>
      <xdr:colOff>509587</xdr:colOff>
      <xdr:row>29</xdr:row>
      <xdr:rowOff>4762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E3956A5-1183-44AC-A971-1CEB3337BB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338136</xdr:colOff>
      <xdr:row>29</xdr:row>
      <xdr:rowOff>142874</xdr:rowOff>
    </xdr:from>
    <xdr:to>
      <xdr:col>26</xdr:col>
      <xdr:colOff>495300</xdr:colOff>
      <xdr:row>44</xdr:row>
      <xdr:rowOff>47624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168CC6B-6A7F-4977-9396-CAF4AEED5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104774</xdr:colOff>
      <xdr:row>29</xdr:row>
      <xdr:rowOff>133350</xdr:rowOff>
    </xdr:from>
    <xdr:to>
      <xdr:col>37</xdr:col>
      <xdr:colOff>423863</xdr:colOff>
      <xdr:row>44</xdr:row>
      <xdr:rowOff>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5B7925CB-6A1C-4F94-A351-C99B1E5DF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12</xdr:row>
      <xdr:rowOff>14287</xdr:rowOff>
    </xdr:from>
    <xdr:to>
      <xdr:col>26</xdr:col>
      <xdr:colOff>509587</xdr:colOff>
      <xdr:row>29</xdr:row>
      <xdr:rowOff>4762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91BC93D-AC9E-4704-AF81-3772F75452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338136</xdr:colOff>
      <xdr:row>29</xdr:row>
      <xdr:rowOff>142874</xdr:rowOff>
    </xdr:from>
    <xdr:to>
      <xdr:col>26</xdr:col>
      <xdr:colOff>495300</xdr:colOff>
      <xdr:row>44</xdr:row>
      <xdr:rowOff>47624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1898DDC-0CA9-4443-A595-1D21A6D9F7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99733</xdr:colOff>
      <xdr:row>12</xdr:row>
      <xdr:rowOff>38660</xdr:rowOff>
    </xdr:from>
    <xdr:to>
      <xdr:col>37</xdr:col>
      <xdr:colOff>484374</xdr:colOff>
      <xdr:row>29</xdr:row>
      <xdr:rowOff>29135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D5E45165-3FBC-45B7-B9B8-FAE548491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104774</xdr:colOff>
      <xdr:row>29</xdr:row>
      <xdr:rowOff>133350</xdr:rowOff>
    </xdr:from>
    <xdr:to>
      <xdr:col>37</xdr:col>
      <xdr:colOff>423863</xdr:colOff>
      <xdr:row>44</xdr:row>
      <xdr:rowOff>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1C71EF34-0B64-44DE-9F88-02900471F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a/Hor&#225;k%20-%20&#353;kolen&#237;/2019/Statistika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Řešení - Trénink"/>
      <sheetName val="Trénink"/>
      <sheetName val="Příklad 2.1"/>
      <sheetName val="Řešení 2.2"/>
      <sheetName val="Řešení 2.1"/>
      <sheetName val="Řešení 3.1- 3.4"/>
      <sheetName val="Příklad 3.1 - 3.4"/>
      <sheetName val="Řešení 4.1"/>
      <sheetName val="Příklad 4.1"/>
      <sheetName val="Řešení 4.2"/>
      <sheetName val="Příklad 4.2"/>
      <sheetName val="Řešení 4.3"/>
      <sheetName val="Příklad 4.3"/>
      <sheetName val="Řešení 5.1"/>
      <sheetName val="Příklad 5.1"/>
      <sheetName val="Příklad 5.2"/>
      <sheetName val="Řešení 7.1 - 7.2 pom"/>
      <sheetName val="Příklad 6.1"/>
      <sheetName val="Řešení 7.1 - 7.2"/>
      <sheetName val="Příklad 7.1 - 7.2"/>
      <sheetName val="Řešení 7.3 pom"/>
      <sheetName val="Řešení 7.4"/>
      <sheetName val="Příklad 7.3"/>
      <sheetName val="Řešení 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K9" t="str">
            <v>Klouzavé průměry řádu 7 (MA_7)</v>
          </cell>
          <cell r="L9" t="str">
            <v>Klouzavé průměry řádu 13 (MA_13)</v>
          </cell>
          <cell r="P9" t="str">
            <v>Očištěná řada MN (od sezónních vlivů)</v>
          </cell>
        </row>
        <row r="10">
          <cell r="D10">
            <v>4.6621623038919626</v>
          </cell>
          <cell r="E10" t="str">
            <v>1/2012</v>
          </cell>
        </row>
        <row r="11">
          <cell r="D11">
            <v>4.8760405066377617</v>
          </cell>
          <cell r="E11" t="str">
            <v>2/2012</v>
          </cell>
        </row>
        <row r="12">
          <cell r="D12">
            <v>4.6746852936055117</v>
          </cell>
          <cell r="E12" t="str">
            <v>3/2012</v>
          </cell>
        </row>
        <row r="13">
          <cell r="D13">
            <v>4.128900121267308</v>
          </cell>
          <cell r="E13" t="str">
            <v>4/2012</v>
          </cell>
        </row>
        <row r="14">
          <cell r="D14">
            <v>3.9244836401616952</v>
          </cell>
          <cell r="E14" t="str">
            <v>5/2012</v>
          </cell>
        </row>
        <row r="15">
          <cell r="D15">
            <v>3.7669189495692685</v>
          </cell>
          <cell r="E15" t="str">
            <v>6/2012</v>
          </cell>
        </row>
        <row r="16">
          <cell r="D16">
            <v>3.9423957360089465</v>
          </cell>
          <cell r="E16" t="str">
            <v>7/2012</v>
          </cell>
        </row>
        <row r="17">
          <cell r="D17">
            <v>4.1391444238938151</v>
          </cell>
          <cell r="E17" t="str">
            <v>8/2012</v>
          </cell>
        </row>
        <row r="18">
          <cell r="D18">
            <v>4.3139516355572223</v>
          </cell>
          <cell r="E18" t="str">
            <v>9/2012</v>
          </cell>
        </row>
        <row r="19">
          <cell r="D19">
            <v>4.3991152617350693</v>
          </cell>
          <cell r="E19" t="str">
            <v>10/2012</v>
          </cell>
        </row>
        <row r="20">
          <cell r="D20">
            <v>4.6301420402139826</v>
          </cell>
          <cell r="E20" t="str">
            <v>11/2012</v>
          </cell>
        </row>
        <row r="21">
          <cell r="D21">
            <v>4.9941588785046731</v>
          </cell>
          <cell r="E21" t="str">
            <v>12/2012</v>
          </cell>
        </row>
        <row r="22">
          <cell r="D22">
            <v>5.5389984403712225</v>
          </cell>
          <cell r="E22" t="str">
            <v>1/2013</v>
          </cell>
        </row>
        <row r="23">
          <cell r="D23">
            <v>5.6652188026525279</v>
          </cell>
          <cell r="E23" t="str">
            <v>2/2013</v>
          </cell>
        </row>
        <row r="24">
          <cell r="D24">
            <v>5.4311138386007975</v>
          </cell>
          <cell r="E24" t="str">
            <v>3/2013</v>
          </cell>
        </row>
        <row r="25">
          <cell r="D25">
            <v>5.0673755051242262</v>
          </cell>
          <cell r="E25" t="str">
            <v>4/2013</v>
          </cell>
        </row>
        <row r="26">
          <cell r="D26">
            <v>4.8947814692052729</v>
          </cell>
          <cell r="E26" t="str">
            <v>5/2013</v>
          </cell>
        </row>
        <row r="27">
          <cell r="D27">
            <v>4.8056896897514623</v>
          </cell>
          <cell r="E27" t="str">
            <v>6/2013</v>
          </cell>
        </row>
        <row r="28">
          <cell r="D28">
            <v>5.0455457773660646</v>
          </cell>
          <cell r="E28" t="str">
            <v>7/2013</v>
          </cell>
        </row>
        <row r="29">
          <cell r="D29">
            <v>5.0832792558944409</v>
          </cell>
          <cell r="E29" t="str">
            <v>8/2013</v>
          </cell>
        </row>
        <row r="30">
          <cell r="D30">
            <v>5.2893609784003583</v>
          </cell>
          <cell r="E30" t="str">
            <v>9/2013</v>
          </cell>
        </row>
        <row r="31">
          <cell r="D31">
            <v>5.2406003403991956</v>
          </cell>
          <cell r="E31" t="str">
            <v>10/2013</v>
          </cell>
        </row>
        <row r="32">
          <cell r="D32">
            <v>5.2956751985878201</v>
          </cell>
          <cell r="E32" t="str">
            <v>11/2013</v>
          </cell>
        </row>
        <row r="33">
          <cell r="D33">
            <v>5.6521537534195758</v>
          </cell>
          <cell r="E33" t="str">
            <v>12/2013</v>
          </cell>
        </row>
        <row r="34">
          <cell r="D34">
            <v>6.1703575405171343</v>
          </cell>
          <cell r="E34" t="str">
            <v>1/2014</v>
          </cell>
        </row>
        <row r="35">
          <cell r="D35">
            <v>6.1680825712207721</v>
          </cell>
          <cell r="E35" t="str">
            <v>2/2014</v>
          </cell>
        </row>
        <row r="36">
          <cell r="D36">
            <v>5.9054874272265581</v>
          </cell>
          <cell r="E36" t="str">
            <v>3/2014</v>
          </cell>
        </row>
        <row r="37">
          <cell r="D37">
            <v>5.2373769574074363</v>
          </cell>
          <cell r="E37" t="str">
            <v>4/2014</v>
          </cell>
        </row>
        <row r="38">
          <cell r="D38">
            <v>4.7730805097917317</v>
          </cell>
          <cell r="E38" t="str">
            <v>5/2014</v>
          </cell>
        </row>
        <row r="39">
          <cell r="D39">
            <v>4.5254429769294191</v>
          </cell>
          <cell r="E39" t="str">
            <v>6/2014</v>
          </cell>
        </row>
        <row r="40">
          <cell r="D40">
            <v>4.4484539289491689</v>
          </cell>
          <cell r="E40" t="str">
            <v>7/2014</v>
          </cell>
        </row>
        <row r="41">
          <cell r="D41">
            <v>4.3249980525044789</v>
          </cell>
          <cell r="E41" t="str">
            <v>8/2014</v>
          </cell>
        </row>
        <row r="42">
          <cell r="D42">
            <v>4.2557171584903895</v>
          </cell>
          <cell r="E42" t="str">
            <v>9/2014</v>
          </cell>
        </row>
        <row r="43">
          <cell r="D43">
            <v>4.0710007486897934</v>
          </cell>
          <cell r="E43" t="str">
            <v>10/2014</v>
          </cell>
        </row>
        <row r="44">
          <cell r="D44">
            <v>3.9490525395685698</v>
          </cell>
          <cell r="E44" t="str">
            <v>11/2014</v>
          </cell>
        </row>
        <row r="45">
          <cell r="D45">
            <v>4.2609333770512281</v>
          </cell>
          <cell r="E45" t="str">
            <v>12/2014</v>
          </cell>
        </row>
      </sheetData>
      <sheetData sheetId="23">
        <row r="9">
          <cell r="K9" t="str">
            <v>Klouzavé průměry řádu 7 (MA_7)</v>
          </cell>
          <cell r="L9" t="str">
            <v>Klouzavé průměry řádu 13 (MA_13)</v>
          </cell>
          <cell r="P9" t="str">
            <v>Očištěná řada MN (od sezónních vlivů)</v>
          </cell>
        </row>
        <row r="10">
          <cell r="D10">
            <v>4.6621623038919626</v>
          </cell>
          <cell r="O10">
            <v>0.75211306939210232</v>
          </cell>
          <cell r="P10">
            <v>3.9100492344998603</v>
          </cell>
        </row>
        <row r="11">
          <cell r="D11">
            <v>4.8760405066377617</v>
          </cell>
          <cell r="O11">
            <v>0.79967093626892982</v>
          </cell>
          <cell r="P11">
            <v>4.0763695703688319</v>
          </cell>
        </row>
        <row r="12">
          <cell r="D12">
            <v>4.6746852936055117</v>
          </cell>
          <cell r="O12">
            <v>0.54866214992212869</v>
          </cell>
          <cell r="P12">
            <v>4.1260231436833834</v>
          </cell>
        </row>
        <row r="13">
          <cell r="D13">
            <v>4.128900121267308</v>
          </cell>
          <cell r="K13">
            <v>4.2822266501632082</v>
          </cell>
          <cell r="O13">
            <v>4.0786685568283687E-2</v>
          </cell>
          <cell r="P13">
            <v>4.0881134356990243</v>
          </cell>
        </row>
        <row r="14">
          <cell r="D14">
            <v>3.9244836401616952</v>
          </cell>
          <cell r="K14">
            <v>4.2075098101634731</v>
          </cell>
          <cell r="O14">
            <v>-0.25663347258048885</v>
          </cell>
          <cell r="P14">
            <v>4.181117112742184</v>
          </cell>
        </row>
        <row r="15">
          <cell r="D15">
            <v>3.7669189495692685</v>
          </cell>
          <cell r="K15">
            <v>4.1272114000091094</v>
          </cell>
          <cell r="O15">
            <v>-0.39553323286149134</v>
          </cell>
          <cell r="P15">
            <v>4.1624521824307603</v>
          </cell>
        </row>
        <row r="16">
          <cell r="D16">
            <v>3.9423957360089465</v>
          </cell>
          <cell r="K16">
            <v>4.0878442525990462</v>
          </cell>
          <cell r="L16">
            <v>4.4608536331860345</v>
          </cell>
          <cell r="O16">
            <v>-0.34836213744302658</v>
          </cell>
          <cell r="P16">
            <v>4.2907578734519731</v>
          </cell>
        </row>
        <row r="17">
          <cell r="D17">
            <v>4.1391444238938151</v>
          </cell>
          <cell r="K17">
            <v>4.1594502410199992</v>
          </cell>
          <cell r="L17">
            <v>4.5380118253983843</v>
          </cell>
          <cell r="O17">
            <v>-0.28945933134490787</v>
          </cell>
          <cell r="P17">
            <v>4.428603755238723</v>
          </cell>
        </row>
        <row r="18">
          <cell r="D18">
            <v>4.3139516355572223</v>
          </cell>
          <cell r="K18">
            <v>4.3122609893547112</v>
          </cell>
          <cell r="L18">
            <v>4.5807097740109262</v>
          </cell>
          <cell r="O18">
            <v>-0.15157411838949608</v>
          </cell>
          <cell r="P18">
            <v>4.4655257539467179</v>
          </cell>
        </row>
        <row r="19">
          <cell r="D19">
            <v>4.3991152617350693</v>
          </cell>
          <cell r="K19">
            <v>4.5654152023264185</v>
          </cell>
          <cell r="L19">
            <v>4.6109167133585185</v>
          </cell>
          <cell r="O19">
            <v>-0.18210760283784655</v>
          </cell>
          <cell r="P19">
            <v>4.5812228645729158</v>
          </cell>
        </row>
        <row r="20">
          <cell r="D20">
            <v>4.6301420402139826</v>
          </cell>
          <cell r="K20">
            <v>4.8115327832755019</v>
          </cell>
          <cell r="L20">
            <v>4.6698306631999005</v>
          </cell>
          <cell r="O20">
            <v>-7.9829153374288531E-2</v>
          </cell>
          <cell r="P20">
            <v>4.7099711935882711</v>
          </cell>
        </row>
        <row r="21">
          <cell r="D21">
            <v>4.9941588785046731</v>
          </cell>
          <cell r="K21">
            <v>4.9960998425193566</v>
          </cell>
          <cell r="L21">
            <v>4.7376157439375755</v>
          </cell>
          <cell r="O21">
            <v>0.24693685783297248</v>
          </cell>
          <cell r="P21">
            <v>4.7472220206717006</v>
          </cell>
        </row>
        <row r="22">
          <cell r="D22">
            <v>5.5389984403712225</v>
          </cell>
          <cell r="K22">
            <v>5.103731823886072</v>
          </cell>
          <cell r="L22">
            <v>4.8359716537680981</v>
          </cell>
          <cell r="O22">
            <v>0.75211306939210232</v>
          </cell>
          <cell r="P22">
            <v>4.7868853709791201</v>
          </cell>
        </row>
        <row r="23">
          <cell r="D23">
            <v>5.6652188026525279</v>
          </cell>
          <cell r="K23">
            <v>5.1745412820961008</v>
          </cell>
          <cell r="L23">
            <v>4.9237319245285205</v>
          </cell>
          <cell r="O23">
            <v>0.79967093626892982</v>
          </cell>
          <cell r="P23">
            <v>4.865547866383598</v>
          </cell>
        </row>
        <row r="24">
          <cell r="D24">
            <v>5.4311138386007975</v>
          </cell>
          <cell r="K24">
            <v>5.1996195177443116</v>
          </cell>
          <cell r="L24">
            <v>5.0122101210290237</v>
          </cell>
          <cell r="O24">
            <v>0.54866214992212869</v>
          </cell>
          <cell r="P24">
            <v>4.8824516886786693</v>
          </cell>
        </row>
        <row r="25">
          <cell r="D25">
            <v>5.0673755051242262</v>
          </cell>
          <cell r="K25">
            <v>5.2069605032959396</v>
          </cell>
          <cell r="L25">
            <v>5.0834907906322533</v>
          </cell>
          <cell r="O25">
            <v>4.0786685568283687E-2</v>
          </cell>
          <cell r="P25">
            <v>5.0265888195559425</v>
          </cell>
        </row>
        <row r="26">
          <cell r="D26">
            <v>4.8947814692052729</v>
          </cell>
          <cell r="K26">
            <v>5.1418577626563993</v>
          </cell>
          <cell r="L26">
            <v>5.1524569396209268</v>
          </cell>
          <cell r="O26">
            <v>-0.25663347258048885</v>
          </cell>
          <cell r="P26">
            <v>5.1514149417857613</v>
          </cell>
        </row>
        <row r="27">
          <cell r="D27">
            <v>4.8056896897514623</v>
          </cell>
          <cell r="K27">
            <v>5.0881637877632313</v>
          </cell>
          <cell r="L27">
            <v>5.2310732252521266</v>
          </cell>
          <cell r="O27">
            <v>-0.39553323286149134</v>
          </cell>
          <cell r="P27">
            <v>5.2012229226129536</v>
          </cell>
        </row>
        <row r="28">
          <cell r="D28">
            <v>5.0455457773660646</v>
          </cell>
          <cell r="K28">
            <v>5.060947573734432</v>
          </cell>
          <cell r="L28">
            <v>5.3215500454069318</v>
          </cell>
          <cell r="O28">
            <v>-0.34836213744302658</v>
          </cell>
          <cell r="P28">
            <v>5.3939079148090912</v>
          </cell>
        </row>
        <row r="29">
          <cell r="D29">
            <v>5.0832792558944409</v>
          </cell>
          <cell r="K29">
            <v>5.0935618156578029</v>
          </cell>
          <cell r="L29">
            <v>5.3699411323953585</v>
          </cell>
          <cell r="O29">
            <v>-0.28945933134490787</v>
          </cell>
          <cell r="P29">
            <v>5.3727385872393487</v>
          </cell>
        </row>
        <row r="30">
          <cell r="D30">
            <v>5.2893609784003583</v>
          </cell>
          <cell r="K30">
            <v>5.2017578562598459</v>
          </cell>
          <cell r="L30">
            <v>5.388423334285668</v>
          </cell>
          <cell r="O30">
            <v>-0.15157411838949608</v>
          </cell>
          <cell r="P30">
            <v>5.440935096789854</v>
          </cell>
        </row>
        <row r="31">
          <cell r="D31">
            <v>5.2406003403991956</v>
          </cell>
          <cell r="K31">
            <v>5.3967104063692277</v>
          </cell>
          <cell r="L31">
            <v>5.3735204972707935</v>
          </cell>
          <cell r="O31">
            <v>-0.18210760283784655</v>
          </cell>
          <cell r="P31">
            <v>5.4227079432370422</v>
          </cell>
        </row>
        <row r="32">
          <cell r="D32">
            <v>5.2956751985878201</v>
          </cell>
          <cell r="K32">
            <v>5.5570728054913285</v>
          </cell>
          <cell r="L32">
            <v>5.3508824207067569</v>
          </cell>
          <cell r="O32">
            <v>-7.9829153374288531E-2</v>
          </cell>
          <cell r="P32">
            <v>5.3755043519621086</v>
          </cell>
        </row>
        <row r="33">
          <cell r="D33">
            <v>5.6521537534195758</v>
          </cell>
          <cell r="K33">
            <v>5.6745311156816314</v>
          </cell>
          <cell r="L33">
            <v>5.3224717674547675</v>
          </cell>
          <cell r="O33">
            <v>0.24693685783297248</v>
          </cell>
          <cell r="P33">
            <v>5.4052168955866033</v>
          </cell>
        </row>
        <row r="34">
          <cell r="D34">
            <v>6.1703575405171343</v>
          </cell>
          <cell r="K34">
            <v>5.6671048269683562</v>
          </cell>
          <cell r="L34">
            <v>5.2949920935468988</v>
          </cell>
          <cell r="O34">
            <v>0.75211306939210232</v>
          </cell>
          <cell r="P34">
            <v>5.4182444711250319</v>
          </cell>
        </row>
        <row r="35">
          <cell r="D35">
            <v>6.1680825712207721</v>
          </cell>
          <cell r="K35">
            <v>5.6003162797387187</v>
          </cell>
          <cell r="L35">
            <v>5.2395653454806226</v>
          </cell>
          <cell r="O35">
            <v>0.79967093626892982</v>
          </cell>
          <cell r="P35">
            <v>5.3684116349518423</v>
          </cell>
        </row>
        <row r="36">
          <cell r="D36">
            <v>5.9054874272265581</v>
          </cell>
          <cell r="K36">
            <v>5.490283105216089</v>
          </cell>
          <cell r="L36">
            <v>5.1759067226033872</v>
          </cell>
          <cell r="O36">
            <v>0.54866214992212869</v>
          </cell>
          <cell r="P36">
            <v>5.3568252773044289</v>
          </cell>
        </row>
        <row r="37">
          <cell r="D37">
            <v>5.2373769574074363</v>
          </cell>
          <cell r="K37">
            <v>5.3183259874346032</v>
          </cell>
          <cell r="L37">
            <v>5.0821867049333447</v>
          </cell>
          <cell r="O37">
            <v>4.0786685568283687E-2</v>
          </cell>
          <cell r="P37">
            <v>5.1965902718391526</v>
          </cell>
        </row>
        <row r="38">
          <cell r="D38">
            <v>4.7730805097917317</v>
          </cell>
          <cell r="K38">
            <v>5.054703203432795</v>
          </cell>
          <cell r="L38">
            <v>4.9828368741002196</v>
          </cell>
          <cell r="O38">
            <v>-0.25663347258048885</v>
          </cell>
          <cell r="P38">
            <v>5.0297139823722201</v>
          </cell>
        </row>
        <row r="39">
          <cell r="D39">
            <v>4.5254429769294191</v>
          </cell>
          <cell r="K39">
            <v>4.7815081444713119</v>
          </cell>
          <cell r="L39">
            <v>4.9032413493666347</v>
          </cell>
          <cell r="O39">
            <v>-0.39553323286149134</v>
          </cell>
          <cell r="P39">
            <v>4.9209762097909104</v>
          </cell>
        </row>
        <row r="40">
          <cell r="D40">
            <v>4.4484539289491689</v>
          </cell>
          <cell r="K40">
            <v>4.5194386189660598</v>
          </cell>
          <cell r="O40">
            <v>-0.34836213744302658</v>
          </cell>
          <cell r="P40">
            <v>4.7968160663921955</v>
          </cell>
        </row>
        <row r="41">
          <cell r="D41">
            <v>4.3249980525044789</v>
          </cell>
          <cell r="K41">
            <v>4.3353922735605073</v>
          </cell>
          <cell r="O41">
            <v>-0.28945933134490787</v>
          </cell>
          <cell r="P41">
            <v>4.6144573838493868</v>
          </cell>
        </row>
        <row r="42">
          <cell r="D42">
            <v>4.2557171584903895</v>
          </cell>
          <cell r="K42">
            <v>4.262228397454721</v>
          </cell>
          <cell r="O42">
            <v>-0.15157411838949608</v>
          </cell>
          <cell r="P42">
            <v>4.4072912768798851</v>
          </cell>
        </row>
        <row r="43">
          <cell r="D43">
            <v>4.0710007486897934</v>
          </cell>
          <cell r="O43">
            <v>-0.18210760283784655</v>
          </cell>
          <cell r="P43">
            <v>4.25310835152764</v>
          </cell>
        </row>
        <row r="44">
          <cell r="D44">
            <v>3.9490525395685698</v>
          </cell>
          <cell r="O44">
            <v>-7.9829153374288531E-2</v>
          </cell>
          <cell r="P44">
            <v>4.0288816929428588</v>
          </cell>
        </row>
        <row r="45">
          <cell r="D45">
            <v>4.2609333770512281</v>
          </cell>
          <cell r="O45">
            <v>0.24693685783297248</v>
          </cell>
          <cell r="P45">
            <v>4.0139965192182556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6F4F6-6806-4C22-9215-0B0AEA8CE857}">
  <dimension ref="A1:V45"/>
  <sheetViews>
    <sheetView tabSelected="1" workbookViewId="0"/>
  </sheetViews>
  <sheetFormatPr defaultColWidth="8.62890625" defaultRowHeight="14.4" x14ac:dyDescent="0.55000000000000004"/>
  <cols>
    <col min="1" max="5" width="8.62890625" style="19"/>
    <col min="6" max="6" width="9.89453125" style="19" customWidth="1"/>
    <col min="7" max="7" width="12.62890625" style="19" customWidth="1"/>
    <col min="8" max="8" width="14.20703125" style="19" customWidth="1"/>
    <col min="9" max="9" width="18.1015625" style="19" customWidth="1"/>
    <col min="10" max="10" width="17.47265625" style="19" customWidth="1"/>
    <col min="11" max="11" width="19.47265625" style="19" customWidth="1"/>
    <col min="12" max="12" width="18.3125" style="19" customWidth="1"/>
    <col min="13" max="13" width="26.41796875" style="19" customWidth="1"/>
    <col min="14" max="14" width="15.7890625" style="22" customWidth="1"/>
    <col min="15" max="15" width="8.62890625" style="19"/>
    <col min="16" max="16" width="20.9453125" style="19" customWidth="1"/>
    <col min="17" max="20" width="8.62890625" style="19"/>
    <col min="21" max="21" width="11.3671875" style="19" customWidth="1"/>
    <col min="22" max="22" width="8.62890625" style="22"/>
    <col min="23" max="16384" width="8.62890625" style="19"/>
  </cols>
  <sheetData>
    <row r="1" spans="1:22" s="25" customFormat="1" ht="20.100000000000001" x14ac:dyDescent="0.7">
      <c r="A1" s="25" t="s">
        <v>0</v>
      </c>
      <c r="L1" s="27" t="s">
        <v>26</v>
      </c>
      <c r="N1" s="26"/>
      <c r="V1" s="26"/>
    </row>
    <row r="2" spans="1:22" s="2" customFormat="1" x14ac:dyDescent="0.55000000000000004">
      <c r="A2" s="1" t="s">
        <v>1</v>
      </c>
      <c r="N2" s="3"/>
      <c r="V2" s="3"/>
    </row>
    <row r="3" spans="1:22" s="2" customFormat="1" x14ac:dyDescent="0.55000000000000004">
      <c r="A3" s="4" t="s">
        <v>25</v>
      </c>
      <c r="N3" s="3"/>
      <c r="V3" s="3"/>
    </row>
    <row r="4" spans="1:22" s="2" customFormat="1" x14ac:dyDescent="0.55000000000000004">
      <c r="A4" s="4" t="s">
        <v>2</v>
      </c>
      <c r="N4" s="3"/>
      <c r="V4" s="3"/>
    </row>
    <row r="5" spans="1:22" s="2" customFormat="1" x14ac:dyDescent="0.55000000000000004">
      <c r="A5" s="4" t="s">
        <v>3</v>
      </c>
      <c r="N5" s="3"/>
      <c r="V5" s="3"/>
    </row>
    <row r="6" spans="1:22" s="2" customFormat="1" x14ac:dyDescent="0.55000000000000004">
      <c r="A6" s="4" t="s">
        <v>4</v>
      </c>
      <c r="N6" s="3"/>
      <c r="V6" s="3"/>
    </row>
    <row r="7" spans="1:22" s="2" customFormat="1" x14ac:dyDescent="0.55000000000000004">
      <c r="A7" s="4"/>
      <c r="N7" s="3"/>
      <c r="V7" s="3"/>
    </row>
    <row r="9" spans="1:22" s="8" customFormat="1" ht="36.75" customHeight="1" x14ac:dyDescent="0.55000000000000004">
      <c r="A9" s="5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16</v>
      </c>
      <c r="M9" s="7" t="s">
        <v>17</v>
      </c>
      <c r="N9" s="7" t="s">
        <v>18</v>
      </c>
      <c r="O9" s="7" t="s">
        <v>19</v>
      </c>
      <c r="P9" s="7" t="s">
        <v>20</v>
      </c>
      <c r="R9" s="9" t="s">
        <v>21</v>
      </c>
      <c r="S9" s="9"/>
      <c r="T9" s="9"/>
      <c r="U9" s="9"/>
      <c r="V9" s="10"/>
    </row>
    <row r="10" spans="1:22" x14ac:dyDescent="0.55000000000000004">
      <c r="A10" s="11" t="s">
        <v>22</v>
      </c>
      <c r="B10" s="12">
        <v>1</v>
      </c>
      <c r="C10" s="12">
        <v>2012</v>
      </c>
      <c r="D10" s="13">
        <v>4.6621623038919626</v>
      </c>
      <c r="E10" s="13" t="str">
        <f>CONCATENATE(B10,"/",C10)</f>
        <v>1/2012</v>
      </c>
      <c r="F10" s="12"/>
      <c r="G10" s="12"/>
      <c r="H10" s="12"/>
      <c r="I10" s="12"/>
      <c r="J10" s="12"/>
      <c r="K10" s="12"/>
      <c r="L10" s="12"/>
      <c r="M10" s="12"/>
      <c r="N10" s="14"/>
      <c r="O10" s="15"/>
      <c r="P10" s="16"/>
      <c r="Q10" s="17"/>
      <c r="R10" s="9" t="s">
        <v>23</v>
      </c>
      <c r="S10" s="9"/>
      <c r="T10" s="9"/>
      <c r="U10" s="9"/>
      <c r="V10" s="18"/>
    </row>
    <row r="11" spans="1:22" x14ac:dyDescent="0.55000000000000004">
      <c r="A11" s="11" t="s">
        <v>22</v>
      </c>
      <c r="B11" s="12">
        <v>2</v>
      </c>
      <c r="C11" s="12">
        <v>2012</v>
      </c>
      <c r="D11" s="13">
        <v>4.8760405066377617</v>
      </c>
      <c r="E11" s="13" t="str">
        <f t="shared" ref="E11:E45" si="0">CONCATENATE(B11,"/",C11)</f>
        <v>2/2012</v>
      </c>
      <c r="F11" s="16"/>
      <c r="G11" s="20"/>
      <c r="H11" s="16"/>
      <c r="I11" s="12"/>
      <c r="J11" s="12"/>
      <c r="K11" s="12"/>
      <c r="L11" s="12"/>
      <c r="M11" s="12"/>
      <c r="N11" s="14"/>
      <c r="O11" s="15"/>
      <c r="P11" s="16"/>
      <c r="R11" s="9" t="s">
        <v>24</v>
      </c>
      <c r="S11" s="9"/>
      <c r="T11" s="9"/>
      <c r="U11" s="9"/>
      <c r="V11" s="21"/>
    </row>
    <row r="12" spans="1:22" x14ac:dyDescent="0.55000000000000004">
      <c r="A12" s="11" t="s">
        <v>22</v>
      </c>
      <c r="B12" s="12">
        <v>3</v>
      </c>
      <c r="C12" s="12">
        <v>2012</v>
      </c>
      <c r="D12" s="13">
        <v>4.6746852936055117</v>
      </c>
      <c r="E12" s="13" t="str">
        <f t="shared" si="0"/>
        <v>3/2012</v>
      </c>
      <c r="F12" s="16"/>
      <c r="G12" s="20"/>
      <c r="H12" s="16"/>
      <c r="I12" s="12"/>
      <c r="J12" s="12"/>
      <c r="K12" s="12"/>
      <c r="L12" s="12"/>
      <c r="M12" s="12"/>
      <c r="N12" s="14"/>
      <c r="O12" s="15"/>
      <c r="P12" s="16"/>
    </row>
    <row r="13" spans="1:22" x14ac:dyDescent="0.55000000000000004">
      <c r="A13" s="11" t="s">
        <v>22</v>
      </c>
      <c r="B13" s="12">
        <v>4</v>
      </c>
      <c r="C13" s="12">
        <v>2012</v>
      </c>
      <c r="D13" s="13">
        <v>4.128900121267308</v>
      </c>
      <c r="E13" s="13" t="str">
        <f t="shared" si="0"/>
        <v>4/2012</v>
      </c>
      <c r="F13" s="16"/>
      <c r="G13" s="20"/>
      <c r="H13" s="16"/>
      <c r="I13" s="12"/>
      <c r="J13" s="12"/>
      <c r="K13" s="16"/>
      <c r="L13" s="12"/>
      <c r="M13" s="12"/>
      <c r="N13" s="14"/>
      <c r="O13" s="15"/>
      <c r="P13" s="16"/>
    </row>
    <row r="14" spans="1:22" x14ac:dyDescent="0.55000000000000004">
      <c r="A14" s="11" t="s">
        <v>22</v>
      </c>
      <c r="B14" s="12">
        <v>5</v>
      </c>
      <c r="C14" s="12">
        <v>2012</v>
      </c>
      <c r="D14" s="13">
        <v>3.9244836401616952</v>
      </c>
      <c r="E14" s="13" t="str">
        <f t="shared" si="0"/>
        <v>5/2012</v>
      </c>
      <c r="F14" s="16"/>
      <c r="G14" s="20"/>
      <c r="H14" s="16"/>
      <c r="I14" s="12"/>
      <c r="J14" s="12"/>
      <c r="K14" s="16"/>
      <c r="L14" s="12"/>
      <c r="M14" s="12"/>
      <c r="N14" s="14"/>
      <c r="O14" s="15"/>
      <c r="P14" s="16"/>
    </row>
    <row r="15" spans="1:22" x14ac:dyDescent="0.55000000000000004">
      <c r="A15" s="11" t="s">
        <v>22</v>
      </c>
      <c r="B15" s="12">
        <v>6</v>
      </c>
      <c r="C15" s="12">
        <v>2012</v>
      </c>
      <c r="D15" s="13">
        <v>3.7669189495692685</v>
      </c>
      <c r="E15" s="13" t="str">
        <f t="shared" si="0"/>
        <v>6/2012</v>
      </c>
      <c r="F15" s="16"/>
      <c r="G15" s="20"/>
      <c r="H15" s="16"/>
      <c r="I15" s="12"/>
      <c r="J15" s="12"/>
      <c r="K15" s="16"/>
      <c r="L15" s="12"/>
      <c r="M15" s="12"/>
      <c r="N15" s="14"/>
      <c r="O15" s="15"/>
      <c r="P15" s="16"/>
    </row>
    <row r="16" spans="1:22" x14ac:dyDescent="0.55000000000000004">
      <c r="A16" s="11" t="s">
        <v>22</v>
      </c>
      <c r="B16" s="12">
        <v>7</v>
      </c>
      <c r="C16" s="12">
        <v>2012</v>
      </c>
      <c r="D16" s="13">
        <v>3.9423957360089465</v>
      </c>
      <c r="E16" s="13" t="str">
        <f t="shared" si="0"/>
        <v>7/2012</v>
      </c>
      <c r="F16" s="16"/>
      <c r="G16" s="20"/>
      <c r="H16" s="16"/>
      <c r="I16" s="12"/>
      <c r="J16" s="12"/>
      <c r="K16" s="16"/>
      <c r="L16" s="16"/>
      <c r="M16" s="23"/>
      <c r="N16" s="24"/>
      <c r="O16" s="15"/>
      <c r="P16" s="16"/>
    </row>
    <row r="17" spans="1:16" x14ac:dyDescent="0.55000000000000004">
      <c r="A17" s="11" t="s">
        <v>22</v>
      </c>
      <c r="B17" s="12">
        <v>8</v>
      </c>
      <c r="C17" s="12">
        <v>2012</v>
      </c>
      <c r="D17" s="13">
        <v>4.1391444238938151</v>
      </c>
      <c r="E17" s="13" t="str">
        <f t="shared" si="0"/>
        <v>8/2012</v>
      </c>
      <c r="F17" s="16"/>
      <c r="G17" s="20"/>
      <c r="H17" s="16"/>
      <c r="I17" s="12"/>
      <c r="J17" s="12"/>
      <c r="K17" s="16"/>
      <c r="L17" s="16"/>
      <c r="M17" s="23"/>
      <c r="N17" s="24"/>
      <c r="O17" s="15"/>
      <c r="P17" s="16"/>
    </row>
    <row r="18" spans="1:16" x14ac:dyDescent="0.55000000000000004">
      <c r="A18" s="11" t="s">
        <v>22</v>
      </c>
      <c r="B18" s="12">
        <v>9</v>
      </c>
      <c r="C18" s="12">
        <v>2012</v>
      </c>
      <c r="D18" s="13">
        <v>4.3139516355572223</v>
      </c>
      <c r="E18" s="13" t="str">
        <f t="shared" si="0"/>
        <v>9/2012</v>
      </c>
      <c r="F18" s="16"/>
      <c r="G18" s="20"/>
      <c r="H18" s="16"/>
      <c r="I18" s="12"/>
      <c r="J18" s="12"/>
      <c r="K18" s="16"/>
      <c r="L18" s="16"/>
      <c r="M18" s="23"/>
      <c r="N18" s="24"/>
      <c r="O18" s="15"/>
      <c r="P18" s="16"/>
    </row>
    <row r="19" spans="1:16" x14ac:dyDescent="0.55000000000000004">
      <c r="A19" s="11" t="s">
        <v>22</v>
      </c>
      <c r="B19" s="12">
        <v>10</v>
      </c>
      <c r="C19" s="12">
        <v>2012</v>
      </c>
      <c r="D19" s="13">
        <v>4.3991152617350693</v>
      </c>
      <c r="E19" s="13" t="str">
        <f t="shared" si="0"/>
        <v>10/2012</v>
      </c>
      <c r="F19" s="16"/>
      <c r="G19" s="20"/>
      <c r="H19" s="16"/>
      <c r="I19" s="12"/>
      <c r="J19" s="12"/>
      <c r="K19" s="16"/>
      <c r="L19" s="16"/>
      <c r="M19" s="23"/>
      <c r="N19" s="24"/>
      <c r="O19" s="15"/>
      <c r="P19" s="16"/>
    </row>
    <row r="20" spans="1:16" x14ac:dyDescent="0.55000000000000004">
      <c r="A20" s="11" t="s">
        <v>22</v>
      </c>
      <c r="B20" s="12">
        <v>11</v>
      </c>
      <c r="C20" s="12">
        <v>2012</v>
      </c>
      <c r="D20" s="13">
        <v>4.6301420402139826</v>
      </c>
      <c r="E20" s="13" t="str">
        <f t="shared" si="0"/>
        <v>11/2012</v>
      </c>
      <c r="F20" s="16"/>
      <c r="G20" s="20"/>
      <c r="H20" s="16"/>
      <c r="I20" s="12"/>
      <c r="J20" s="12"/>
      <c r="K20" s="16"/>
      <c r="L20" s="16"/>
      <c r="M20" s="23"/>
      <c r="N20" s="24"/>
      <c r="O20" s="15"/>
      <c r="P20" s="16"/>
    </row>
    <row r="21" spans="1:16" x14ac:dyDescent="0.55000000000000004">
      <c r="A21" s="11" t="s">
        <v>22</v>
      </c>
      <c r="B21" s="12">
        <v>12</v>
      </c>
      <c r="C21" s="12">
        <v>2012</v>
      </c>
      <c r="D21" s="13">
        <v>4.9941588785046731</v>
      </c>
      <c r="E21" s="13" t="str">
        <f t="shared" si="0"/>
        <v>12/2012</v>
      </c>
      <c r="F21" s="16"/>
      <c r="G21" s="20"/>
      <c r="H21" s="16"/>
      <c r="I21" s="12"/>
      <c r="J21" s="12"/>
      <c r="K21" s="16"/>
      <c r="L21" s="16"/>
      <c r="M21" s="23"/>
      <c r="N21" s="24"/>
      <c r="O21" s="15"/>
      <c r="P21" s="16"/>
    </row>
    <row r="22" spans="1:16" x14ac:dyDescent="0.55000000000000004">
      <c r="A22" s="11" t="s">
        <v>22</v>
      </c>
      <c r="B22" s="12">
        <v>1</v>
      </c>
      <c r="C22" s="12">
        <v>2013</v>
      </c>
      <c r="D22" s="13">
        <v>5.5389984403712225</v>
      </c>
      <c r="E22" s="13" t="str">
        <f t="shared" si="0"/>
        <v>1/2013</v>
      </c>
      <c r="F22" s="16"/>
      <c r="G22" s="20"/>
      <c r="H22" s="16"/>
      <c r="I22" s="16"/>
      <c r="J22" s="20"/>
      <c r="K22" s="16"/>
      <c r="L22" s="16"/>
      <c r="M22" s="23"/>
      <c r="N22" s="24"/>
      <c r="O22" s="15"/>
      <c r="P22" s="16"/>
    </row>
    <row r="23" spans="1:16" x14ac:dyDescent="0.55000000000000004">
      <c r="A23" s="11" t="s">
        <v>22</v>
      </c>
      <c r="B23" s="12">
        <v>2</v>
      </c>
      <c r="C23" s="12">
        <v>2013</v>
      </c>
      <c r="D23" s="13">
        <v>5.6652188026525279</v>
      </c>
      <c r="E23" s="13" t="str">
        <f t="shared" si="0"/>
        <v>2/2013</v>
      </c>
      <c r="F23" s="16"/>
      <c r="G23" s="20"/>
      <c r="H23" s="16"/>
      <c r="I23" s="16"/>
      <c r="J23" s="20"/>
      <c r="K23" s="16"/>
      <c r="L23" s="16"/>
      <c r="M23" s="23"/>
      <c r="N23" s="24"/>
      <c r="O23" s="15"/>
      <c r="P23" s="16"/>
    </row>
    <row r="24" spans="1:16" x14ac:dyDescent="0.55000000000000004">
      <c r="A24" s="11" t="s">
        <v>22</v>
      </c>
      <c r="B24" s="12">
        <v>3</v>
      </c>
      <c r="C24" s="12">
        <v>2013</v>
      </c>
      <c r="D24" s="13">
        <v>5.4311138386007975</v>
      </c>
      <c r="E24" s="13" t="str">
        <f t="shared" si="0"/>
        <v>3/2013</v>
      </c>
      <c r="F24" s="16"/>
      <c r="G24" s="20"/>
      <c r="H24" s="16"/>
      <c r="I24" s="16"/>
      <c r="J24" s="20"/>
      <c r="K24" s="16"/>
      <c r="L24" s="16"/>
      <c r="M24" s="23"/>
      <c r="N24" s="24"/>
      <c r="O24" s="15"/>
      <c r="P24" s="16"/>
    </row>
    <row r="25" spans="1:16" x14ac:dyDescent="0.55000000000000004">
      <c r="A25" s="11" t="s">
        <v>22</v>
      </c>
      <c r="B25" s="12">
        <v>4</v>
      </c>
      <c r="C25" s="12">
        <v>2013</v>
      </c>
      <c r="D25" s="13">
        <v>5.0673755051242262</v>
      </c>
      <c r="E25" s="13" t="str">
        <f t="shared" si="0"/>
        <v>4/2013</v>
      </c>
      <c r="F25" s="16"/>
      <c r="G25" s="20"/>
      <c r="H25" s="16"/>
      <c r="I25" s="16"/>
      <c r="J25" s="20"/>
      <c r="K25" s="16"/>
      <c r="L25" s="16"/>
      <c r="M25" s="23"/>
      <c r="N25" s="24"/>
      <c r="O25" s="15"/>
      <c r="P25" s="16"/>
    </row>
    <row r="26" spans="1:16" x14ac:dyDescent="0.55000000000000004">
      <c r="A26" s="11" t="s">
        <v>22</v>
      </c>
      <c r="B26" s="12">
        <v>5</v>
      </c>
      <c r="C26" s="12">
        <v>2013</v>
      </c>
      <c r="D26" s="13">
        <v>4.8947814692052729</v>
      </c>
      <c r="E26" s="13" t="str">
        <f t="shared" si="0"/>
        <v>5/2013</v>
      </c>
      <c r="F26" s="16"/>
      <c r="G26" s="20"/>
      <c r="H26" s="16"/>
      <c r="I26" s="16"/>
      <c r="J26" s="20"/>
      <c r="K26" s="16"/>
      <c r="L26" s="16"/>
      <c r="M26" s="23"/>
      <c r="N26" s="24"/>
      <c r="O26" s="15"/>
      <c r="P26" s="16"/>
    </row>
    <row r="27" spans="1:16" x14ac:dyDescent="0.55000000000000004">
      <c r="A27" s="11" t="s">
        <v>22</v>
      </c>
      <c r="B27" s="12">
        <v>6</v>
      </c>
      <c r="C27" s="12">
        <v>2013</v>
      </c>
      <c r="D27" s="13">
        <v>4.8056896897514623</v>
      </c>
      <c r="E27" s="13" t="str">
        <f t="shared" si="0"/>
        <v>6/2013</v>
      </c>
      <c r="F27" s="16"/>
      <c r="G27" s="20"/>
      <c r="H27" s="16"/>
      <c r="I27" s="16"/>
      <c r="J27" s="20"/>
      <c r="K27" s="16"/>
      <c r="L27" s="16"/>
      <c r="M27" s="23"/>
      <c r="N27" s="24"/>
      <c r="O27" s="15"/>
      <c r="P27" s="16"/>
    </row>
    <row r="28" spans="1:16" x14ac:dyDescent="0.55000000000000004">
      <c r="A28" s="11" t="s">
        <v>22</v>
      </c>
      <c r="B28" s="12">
        <v>7</v>
      </c>
      <c r="C28" s="12">
        <v>2013</v>
      </c>
      <c r="D28" s="13">
        <v>5.0455457773660646</v>
      </c>
      <c r="E28" s="13" t="str">
        <f t="shared" si="0"/>
        <v>7/2013</v>
      </c>
      <c r="F28" s="16"/>
      <c r="G28" s="20"/>
      <c r="H28" s="16"/>
      <c r="I28" s="16"/>
      <c r="J28" s="20"/>
      <c r="K28" s="16"/>
      <c r="L28" s="16"/>
      <c r="M28" s="23"/>
      <c r="N28" s="24"/>
      <c r="O28" s="15"/>
      <c r="P28" s="16"/>
    </row>
    <row r="29" spans="1:16" x14ac:dyDescent="0.55000000000000004">
      <c r="A29" s="11" t="s">
        <v>22</v>
      </c>
      <c r="B29" s="12">
        <v>8</v>
      </c>
      <c r="C29" s="12">
        <v>2013</v>
      </c>
      <c r="D29" s="13">
        <v>5.0832792558944409</v>
      </c>
      <c r="E29" s="13" t="str">
        <f t="shared" si="0"/>
        <v>8/2013</v>
      </c>
      <c r="F29" s="16"/>
      <c r="G29" s="20"/>
      <c r="H29" s="16"/>
      <c r="I29" s="16"/>
      <c r="J29" s="20"/>
      <c r="K29" s="16"/>
      <c r="L29" s="16"/>
      <c r="M29" s="23"/>
      <c r="N29" s="24"/>
      <c r="O29" s="15"/>
      <c r="P29" s="16"/>
    </row>
    <row r="30" spans="1:16" x14ac:dyDescent="0.55000000000000004">
      <c r="A30" s="11" t="s">
        <v>22</v>
      </c>
      <c r="B30" s="12">
        <v>9</v>
      </c>
      <c r="C30" s="12">
        <v>2013</v>
      </c>
      <c r="D30" s="13">
        <v>5.2893609784003583</v>
      </c>
      <c r="E30" s="13" t="str">
        <f t="shared" si="0"/>
        <v>9/2013</v>
      </c>
      <c r="F30" s="16"/>
      <c r="G30" s="20"/>
      <c r="H30" s="16"/>
      <c r="I30" s="16"/>
      <c r="J30" s="20"/>
      <c r="K30" s="16"/>
      <c r="L30" s="16"/>
      <c r="M30" s="23"/>
      <c r="N30" s="24"/>
      <c r="O30" s="15"/>
      <c r="P30" s="16"/>
    </row>
    <row r="31" spans="1:16" x14ac:dyDescent="0.55000000000000004">
      <c r="A31" s="11" t="s">
        <v>22</v>
      </c>
      <c r="B31" s="12">
        <v>10</v>
      </c>
      <c r="C31" s="12">
        <v>2013</v>
      </c>
      <c r="D31" s="13">
        <v>5.2406003403991956</v>
      </c>
      <c r="E31" s="13" t="str">
        <f t="shared" si="0"/>
        <v>10/2013</v>
      </c>
      <c r="F31" s="16"/>
      <c r="G31" s="20"/>
      <c r="H31" s="16"/>
      <c r="I31" s="16"/>
      <c r="J31" s="20"/>
      <c r="K31" s="16"/>
      <c r="L31" s="16"/>
      <c r="M31" s="23"/>
      <c r="N31" s="24"/>
      <c r="O31" s="15"/>
      <c r="P31" s="16"/>
    </row>
    <row r="32" spans="1:16" x14ac:dyDescent="0.55000000000000004">
      <c r="A32" s="11" t="s">
        <v>22</v>
      </c>
      <c r="B32" s="12">
        <v>11</v>
      </c>
      <c r="C32" s="12">
        <v>2013</v>
      </c>
      <c r="D32" s="13">
        <v>5.2956751985878201</v>
      </c>
      <c r="E32" s="13" t="str">
        <f t="shared" si="0"/>
        <v>11/2013</v>
      </c>
      <c r="F32" s="16"/>
      <c r="G32" s="20"/>
      <c r="H32" s="16"/>
      <c r="I32" s="16"/>
      <c r="J32" s="20"/>
      <c r="K32" s="16"/>
      <c r="L32" s="16"/>
      <c r="M32" s="23"/>
      <c r="N32" s="24"/>
      <c r="O32" s="15"/>
      <c r="P32" s="16"/>
    </row>
    <row r="33" spans="1:16" x14ac:dyDescent="0.55000000000000004">
      <c r="A33" s="11" t="s">
        <v>22</v>
      </c>
      <c r="B33" s="12">
        <v>12</v>
      </c>
      <c r="C33" s="12">
        <v>2013</v>
      </c>
      <c r="D33" s="13">
        <v>5.6521537534195758</v>
      </c>
      <c r="E33" s="13" t="str">
        <f t="shared" si="0"/>
        <v>12/2013</v>
      </c>
      <c r="F33" s="16"/>
      <c r="G33" s="20"/>
      <c r="H33" s="16"/>
      <c r="I33" s="16"/>
      <c r="J33" s="20"/>
      <c r="K33" s="16"/>
      <c r="L33" s="16"/>
      <c r="M33" s="23"/>
      <c r="N33" s="24"/>
      <c r="O33" s="15"/>
      <c r="P33" s="16"/>
    </row>
    <row r="34" spans="1:16" x14ac:dyDescent="0.55000000000000004">
      <c r="A34" s="11" t="s">
        <v>22</v>
      </c>
      <c r="B34" s="12">
        <v>1</v>
      </c>
      <c r="C34" s="12">
        <v>2014</v>
      </c>
      <c r="D34" s="13">
        <v>6.1703575405171343</v>
      </c>
      <c r="E34" s="13" t="str">
        <f t="shared" si="0"/>
        <v>1/2014</v>
      </c>
      <c r="F34" s="16"/>
      <c r="G34" s="20"/>
      <c r="H34" s="16"/>
      <c r="I34" s="16"/>
      <c r="J34" s="20"/>
      <c r="K34" s="16"/>
      <c r="L34" s="16"/>
      <c r="M34" s="23"/>
      <c r="N34" s="24"/>
      <c r="O34" s="15"/>
      <c r="P34" s="16"/>
    </row>
    <row r="35" spans="1:16" x14ac:dyDescent="0.55000000000000004">
      <c r="A35" s="11" t="s">
        <v>22</v>
      </c>
      <c r="B35" s="12">
        <v>2</v>
      </c>
      <c r="C35" s="12">
        <v>2014</v>
      </c>
      <c r="D35" s="13">
        <v>6.1680825712207721</v>
      </c>
      <c r="E35" s="13" t="str">
        <f t="shared" si="0"/>
        <v>2/2014</v>
      </c>
      <c r="F35" s="16"/>
      <c r="G35" s="20"/>
      <c r="H35" s="16"/>
      <c r="I35" s="16"/>
      <c r="J35" s="20"/>
      <c r="K35" s="16"/>
      <c r="L35" s="16"/>
      <c r="M35" s="23"/>
      <c r="N35" s="24"/>
      <c r="O35" s="15"/>
      <c r="P35" s="16"/>
    </row>
    <row r="36" spans="1:16" x14ac:dyDescent="0.55000000000000004">
      <c r="A36" s="11" t="s">
        <v>22</v>
      </c>
      <c r="B36" s="12">
        <v>3</v>
      </c>
      <c r="C36" s="12">
        <v>2014</v>
      </c>
      <c r="D36" s="13">
        <v>5.9054874272265581</v>
      </c>
      <c r="E36" s="13" t="str">
        <f t="shared" si="0"/>
        <v>3/2014</v>
      </c>
      <c r="F36" s="16"/>
      <c r="G36" s="20"/>
      <c r="H36" s="16"/>
      <c r="I36" s="16"/>
      <c r="J36" s="20"/>
      <c r="K36" s="16"/>
      <c r="L36" s="16"/>
      <c r="M36" s="23"/>
      <c r="N36" s="24"/>
      <c r="O36" s="15"/>
      <c r="P36" s="16"/>
    </row>
    <row r="37" spans="1:16" x14ac:dyDescent="0.55000000000000004">
      <c r="A37" s="11" t="s">
        <v>22</v>
      </c>
      <c r="B37" s="12">
        <v>4</v>
      </c>
      <c r="C37" s="12">
        <v>2014</v>
      </c>
      <c r="D37" s="13">
        <v>5.2373769574074363</v>
      </c>
      <c r="E37" s="13" t="str">
        <f t="shared" si="0"/>
        <v>4/2014</v>
      </c>
      <c r="F37" s="16"/>
      <c r="G37" s="20"/>
      <c r="H37" s="16"/>
      <c r="I37" s="16"/>
      <c r="J37" s="20"/>
      <c r="K37" s="16"/>
      <c r="L37" s="16"/>
      <c r="M37" s="23"/>
      <c r="N37" s="24"/>
      <c r="O37" s="15"/>
      <c r="P37" s="16"/>
    </row>
    <row r="38" spans="1:16" x14ac:dyDescent="0.55000000000000004">
      <c r="A38" s="11" t="s">
        <v>22</v>
      </c>
      <c r="B38" s="12">
        <v>5</v>
      </c>
      <c r="C38" s="12">
        <v>2014</v>
      </c>
      <c r="D38" s="13">
        <v>4.7730805097917317</v>
      </c>
      <c r="E38" s="13" t="str">
        <f t="shared" si="0"/>
        <v>5/2014</v>
      </c>
      <c r="F38" s="16"/>
      <c r="G38" s="20"/>
      <c r="H38" s="16"/>
      <c r="I38" s="16"/>
      <c r="J38" s="20"/>
      <c r="K38" s="16"/>
      <c r="L38" s="16"/>
      <c r="M38" s="23"/>
      <c r="N38" s="24"/>
      <c r="O38" s="15"/>
      <c r="P38" s="16"/>
    </row>
    <row r="39" spans="1:16" x14ac:dyDescent="0.55000000000000004">
      <c r="A39" s="11" t="s">
        <v>22</v>
      </c>
      <c r="B39" s="12">
        <v>6</v>
      </c>
      <c r="C39" s="12">
        <v>2014</v>
      </c>
      <c r="D39" s="13">
        <v>4.5254429769294191</v>
      </c>
      <c r="E39" s="13" t="str">
        <f t="shared" si="0"/>
        <v>6/2014</v>
      </c>
      <c r="F39" s="16"/>
      <c r="G39" s="20"/>
      <c r="H39" s="16"/>
      <c r="I39" s="16"/>
      <c r="J39" s="20"/>
      <c r="K39" s="16"/>
      <c r="L39" s="16"/>
      <c r="M39" s="23"/>
      <c r="N39" s="24"/>
      <c r="O39" s="15"/>
      <c r="P39" s="16"/>
    </row>
    <row r="40" spans="1:16" x14ac:dyDescent="0.55000000000000004">
      <c r="A40" s="11" t="s">
        <v>22</v>
      </c>
      <c r="B40" s="12">
        <v>7</v>
      </c>
      <c r="C40" s="12">
        <v>2014</v>
      </c>
      <c r="D40" s="13">
        <v>4.4484539289491689</v>
      </c>
      <c r="E40" s="13" t="str">
        <f t="shared" si="0"/>
        <v>7/2014</v>
      </c>
      <c r="F40" s="16"/>
      <c r="G40" s="20"/>
      <c r="H40" s="16"/>
      <c r="I40" s="16"/>
      <c r="J40" s="20"/>
      <c r="K40" s="16"/>
      <c r="L40" s="16"/>
      <c r="M40" s="16"/>
      <c r="N40" s="24"/>
      <c r="O40" s="15"/>
      <c r="P40" s="16"/>
    </row>
    <row r="41" spans="1:16" x14ac:dyDescent="0.55000000000000004">
      <c r="A41" s="11" t="s">
        <v>22</v>
      </c>
      <c r="B41" s="12">
        <v>8</v>
      </c>
      <c r="C41" s="12">
        <v>2014</v>
      </c>
      <c r="D41" s="13">
        <v>4.3249980525044789</v>
      </c>
      <c r="E41" s="13" t="str">
        <f t="shared" si="0"/>
        <v>8/2014</v>
      </c>
      <c r="F41" s="16"/>
      <c r="G41" s="20"/>
      <c r="H41" s="16"/>
      <c r="I41" s="16"/>
      <c r="J41" s="20"/>
      <c r="K41" s="16"/>
      <c r="L41" s="16"/>
      <c r="M41" s="16"/>
      <c r="N41" s="24"/>
      <c r="O41" s="15"/>
      <c r="P41" s="16"/>
    </row>
    <row r="42" spans="1:16" x14ac:dyDescent="0.55000000000000004">
      <c r="A42" s="11" t="s">
        <v>22</v>
      </c>
      <c r="B42" s="12">
        <v>9</v>
      </c>
      <c r="C42" s="12">
        <v>2014</v>
      </c>
      <c r="D42" s="13">
        <v>4.2557171584903895</v>
      </c>
      <c r="E42" s="13" t="str">
        <f t="shared" si="0"/>
        <v>9/2014</v>
      </c>
      <c r="F42" s="16"/>
      <c r="G42" s="20"/>
      <c r="H42" s="16"/>
      <c r="I42" s="16"/>
      <c r="J42" s="20"/>
      <c r="K42" s="16"/>
      <c r="L42" s="16"/>
      <c r="M42" s="16"/>
      <c r="N42" s="24"/>
      <c r="O42" s="15"/>
      <c r="P42" s="16"/>
    </row>
    <row r="43" spans="1:16" x14ac:dyDescent="0.55000000000000004">
      <c r="A43" s="11" t="s">
        <v>22</v>
      </c>
      <c r="B43" s="12">
        <v>10</v>
      </c>
      <c r="C43" s="12">
        <v>2014</v>
      </c>
      <c r="D43" s="13">
        <v>4.0710007486897934</v>
      </c>
      <c r="E43" s="13" t="str">
        <f t="shared" si="0"/>
        <v>10/2014</v>
      </c>
      <c r="F43" s="16"/>
      <c r="G43" s="20"/>
      <c r="H43" s="16"/>
      <c r="I43" s="16"/>
      <c r="J43" s="20"/>
      <c r="K43" s="12"/>
      <c r="L43" s="12"/>
      <c r="M43" s="12"/>
      <c r="N43" s="14"/>
      <c r="O43" s="15"/>
      <c r="P43" s="16"/>
    </row>
    <row r="44" spans="1:16" x14ac:dyDescent="0.55000000000000004">
      <c r="A44" s="11" t="s">
        <v>22</v>
      </c>
      <c r="B44" s="12">
        <v>11</v>
      </c>
      <c r="C44" s="12">
        <v>2014</v>
      </c>
      <c r="D44" s="13">
        <v>3.9490525395685698</v>
      </c>
      <c r="E44" s="13" t="str">
        <f t="shared" si="0"/>
        <v>11/2014</v>
      </c>
      <c r="F44" s="16"/>
      <c r="G44" s="20"/>
      <c r="H44" s="16"/>
      <c r="I44" s="16"/>
      <c r="J44" s="20"/>
      <c r="K44" s="12"/>
      <c r="L44" s="12"/>
      <c r="M44" s="12"/>
      <c r="N44" s="14"/>
      <c r="O44" s="15"/>
      <c r="P44" s="16"/>
    </row>
    <row r="45" spans="1:16" x14ac:dyDescent="0.55000000000000004">
      <c r="A45" s="11" t="s">
        <v>22</v>
      </c>
      <c r="B45" s="12">
        <v>12</v>
      </c>
      <c r="C45" s="12">
        <v>2014</v>
      </c>
      <c r="D45" s="13">
        <v>4.2609333770512281</v>
      </c>
      <c r="E45" s="13" t="str">
        <f t="shared" si="0"/>
        <v>12/2014</v>
      </c>
      <c r="F45" s="16"/>
      <c r="G45" s="20"/>
      <c r="H45" s="16"/>
      <c r="I45" s="16"/>
      <c r="J45" s="20"/>
      <c r="K45" s="12"/>
      <c r="L45" s="12"/>
      <c r="M45" s="12"/>
      <c r="N45" s="14"/>
      <c r="O45" s="15"/>
      <c r="P45" s="16"/>
    </row>
  </sheetData>
  <mergeCells count="3">
    <mergeCell ref="R9:U9"/>
    <mergeCell ref="R10:U10"/>
    <mergeCell ref="R11:U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C0716-6149-46E6-BC8A-E7ED9007361E}">
  <dimension ref="A1:V45"/>
  <sheetViews>
    <sheetView workbookViewId="0">
      <selection activeCell="D6" sqref="D6"/>
    </sheetView>
  </sheetViews>
  <sheetFormatPr defaultColWidth="8.62890625" defaultRowHeight="14.4" x14ac:dyDescent="0.55000000000000004"/>
  <cols>
    <col min="1" max="5" width="8.62890625" style="19"/>
    <col min="6" max="6" width="9.89453125" style="19" customWidth="1"/>
    <col min="7" max="7" width="12.62890625" style="19" customWidth="1"/>
    <col min="8" max="8" width="14.20703125" style="19" customWidth="1"/>
    <col min="9" max="9" width="18.1015625" style="19" customWidth="1"/>
    <col min="10" max="10" width="17.47265625" style="19" customWidth="1"/>
    <col min="11" max="11" width="19.47265625" style="19" customWidth="1"/>
    <col min="12" max="12" width="18.3125" style="19" customWidth="1"/>
    <col min="13" max="13" width="26.41796875" style="19" customWidth="1"/>
    <col min="14" max="14" width="15.7890625" style="22" customWidth="1"/>
    <col min="15" max="15" width="8.62890625" style="19"/>
    <col min="16" max="16" width="20.9453125" style="19" customWidth="1"/>
    <col min="17" max="20" width="8.62890625" style="19"/>
    <col min="21" max="21" width="11.3671875" style="19" customWidth="1"/>
    <col min="22" max="22" width="8.62890625" style="22"/>
    <col min="23" max="16384" width="8.62890625" style="19"/>
  </cols>
  <sheetData>
    <row r="1" spans="1:22" s="25" customFormat="1" ht="20.100000000000001" x14ac:dyDescent="0.7">
      <c r="A1" s="25" t="s">
        <v>0</v>
      </c>
      <c r="L1" s="27" t="s">
        <v>26</v>
      </c>
      <c r="N1" s="26"/>
      <c r="V1" s="26"/>
    </row>
    <row r="2" spans="1:22" s="2" customFormat="1" x14ac:dyDescent="0.55000000000000004">
      <c r="A2" s="1" t="s">
        <v>1</v>
      </c>
      <c r="N2" s="3"/>
      <c r="V2" s="3"/>
    </row>
    <row r="3" spans="1:22" s="2" customFormat="1" x14ac:dyDescent="0.55000000000000004">
      <c r="A3" s="4" t="s">
        <v>25</v>
      </c>
      <c r="N3" s="3"/>
      <c r="V3" s="3"/>
    </row>
    <row r="4" spans="1:22" s="2" customFormat="1" x14ac:dyDescent="0.55000000000000004">
      <c r="A4" s="4" t="s">
        <v>2</v>
      </c>
      <c r="N4" s="3"/>
      <c r="V4" s="3"/>
    </row>
    <row r="5" spans="1:22" s="2" customFormat="1" x14ac:dyDescent="0.55000000000000004">
      <c r="A5" s="4" t="s">
        <v>3</v>
      </c>
      <c r="N5" s="3"/>
      <c r="V5" s="3"/>
    </row>
    <row r="6" spans="1:22" s="2" customFormat="1" x14ac:dyDescent="0.55000000000000004">
      <c r="A6" s="4" t="s">
        <v>4</v>
      </c>
      <c r="N6" s="3"/>
      <c r="V6" s="3"/>
    </row>
    <row r="7" spans="1:22" s="2" customFormat="1" x14ac:dyDescent="0.55000000000000004">
      <c r="A7" s="4"/>
      <c r="N7" s="3"/>
      <c r="V7" s="3"/>
    </row>
    <row r="9" spans="1:22" s="8" customFormat="1" ht="36.75" customHeight="1" x14ac:dyDescent="0.55000000000000004">
      <c r="A9" s="5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16</v>
      </c>
      <c r="M9" s="7" t="s">
        <v>17</v>
      </c>
      <c r="N9" s="7" t="s">
        <v>18</v>
      </c>
      <c r="O9" s="7" t="s">
        <v>19</v>
      </c>
      <c r="P9" s="7" t="s">
        <v>20</v>
      </c>
      <c r="R9" s="9" t="s">
        <v>21</v>
      </c>
      <c r="S9" s="9"/>
      <c r="T9" s="9"/>
      <c r="U9" s="9"/>
      <c r="V9" s="10">
        <f>AVERAGE(F34:F45)</f>
        <v>-0.11593503136402898</v>
      </c>
    </row>
    <row r="10" spans="1:22" x14ac:dyDescent="0.55000000000000004">
      <c r="A10" s="11" t="s">
        <v>22</v>
      </c>
      <c r="B10" s="12">
        <v>1</v>
      </c>
      <c r="C10" s="12">
        <v>2012</v>
      </c>
      <c r="D10" s="13">
        <v>4.6621623038919626</v>
      </c>
      <c r="E10" s="13" t="str">
        <f>CONCATENATE(B10,"/",C10)</f>
        <v>1/2012</v>
      </c>
      <c r="F10" s="12"/>
      <c r="G10" s="12"/>
      <c r="H10" s="12"/>
      <c r="I10" s="12"/>
      <c r="J10" s="12"/>
      <c r="K10" s="12"/>
      <c r="L10" s="12"/>
      <c r="M10" s="12"/>
      <c r="N10" s="14"/>
      <c r="O10" s="15">
        <f>AVERAGEIF($B$16:$B$39,B10,$N$16:$N$39)</f>
        <v>0.75211306939210232</v>
      </c>
      <c r="P10" s="16">
        <f>D10-O10</f>
        <v>3.9100492344998603</v>
      </c>
      <c r="Q10" s="17"/>
      <c r="R10" s="9" t="s">
        <v>23</v>
      </c>
      <c r="S10" s="9"/>
      <c r="T10" s="9"/>
      <c r="U10" s="9"/>
      <c r="V10" s="18">
        <f>GEOMEAN(G34:G45)</f>
        <v>0.97672933476251889</v>
      </c>
    </row>
    <row r="11" spans="1:22" x14ac:dyDescent="0.55000000000000004">
      <c r="A11" s="11" t="s">
        <v>22</v>
      </c>
      <c r="B11" s="12">
        <v>2</v>
      </c>
      <c r="C11" s="12">
        <v>2012</v>
      </c>
      <c r="D11" s="13">
        <v>4.8760405066377617</v>
      </c>
      <c r="E11" s="13" t="str">
        <f t="shared" ref="E11:E45" si="0">CONCATENATE(B11,"/",C11)</f>
        <v>2/2012</v>
      </c>
      <c r="F11" s="16">
        <f>D11-D10</f>
        <v>0.21387820274579905</v>
      </c>
      <c r="G11" s="20">
        <f>D11/D10</f>
        <v>1.0458753232523146</v>
      </c>
      <c r="H11" s="16">
        <f>100*(G11-1)</f>
        <v>4.5875323252314582</v>
      </c>
      <c r="I11" s="12"/>
      <c r="J11" s="12"/>
      <c r="K11" s="12"/>
      <c r="L11" s="12"/>
      <c r="M11" s="12"/>
      <c r="N11" s="14"/>
      <c r="O11" s="15">
        <f t="shared" ref="O11:O45" si="1">AVERAGEIF($B$16:$B$39,B11,$N$16:$N$39)</f>
        <v>0.79967093626892982</v>
      </c>
      <c r="P11" s="16">
        <f t="shared" ref="P11:P45" si="2">D11-O11</f>
        <v>4.0763695703688319</v>
      </c>
      <c r="R11" s="9" t="s">
        <v>24</v>
      </c>
      <c r="S11" s="9"/>
      <c r="T11" s="9"/>
      <c r="U11" s="9"/>
      <c r="V11" s="21">
        <f>(V10-1)</f>
        <v>-2.3270665237481114E-2</v>
      </c>
    </row>
    <row r="12" spans="1:22" x14ac:dyDescent="0.55000000000000004">
      <c r="A12" s="11" t="s">
        <v>22</v>
      </c>
      <c r="B12" s="12">
        <v>3</v>
      </c>
      <c r="C12" s="12">
        <v>2012</v>
      </c>
      <c r="D12" s="13">
        <v>4.6746852936055117</v>
      </c>
      <c r="E12" s="13" t="str">
        <f t="shared" si="0"/>
        <v>3/2012</v>
      </c>
      <c r="F12" s="16">
        <f t="shared" ref="F12:F45" si="3">D12-D11</f>
        <v>-0.20135521303225001</v>
      </c>
      <c r="G12" s="20">
        <f t="shared" ref="G12:G45" si="4">D12/D11</f>
        <v>0.95870518041059238</v>
      </c>
      <c r="H12" s="16">
        <f t="shared" ref="H12:H45" si="5">100*(G12-1)</f>
        <v>-4.1294819589407616</v>
      </c>
      <c r="I12" s="12"/>
      <c r="J12" s="12"/>
      <c r="K12" s="12"/>
      <c r="L12" s="12"/>
      <c r="M12" s="12"/>
      <c r="N12" s="14"/>
      <c r="O12" s="15">
        <f t="shared" si="1"/>
        <v>0.54866214992212869</v>
      </c>
      <c r="P12" s="16">
        <f t="shared" si="2"/>
        <v>4.1260231436833834</v>
      </c>
    </row>
    <row r="13" spans="1:22" x14ac:dyDescent="0.55000000000000004">
      <c r="A13" s="11" t="s">
        <v>22</v>
      </c>
      <c r="B13" s="12">
        <v>4</v>
      </c>
      <c r="C13" s="12">
        <v>2012</v>
      </c>
      <c r="D13" s="13">
        <v>4.128900121267308</v>
      </c>
      <c r="E13" s="13" t="str">
        <f t="shared" si="0"/>
        <v>4/2012</v>
      </c>
      <c r="F13" s="16">
        <f t="shared" si="3"/>
        <v>-0.54578517233820367</v>
      </c>
      <c r="G13" s="20">
        <f t="shared" si="4"/>
        <v>0.88324664911993511</v>
      </c>
      <c r="H13" s="16">
        <f t="shared" si="5"/>
        <v>-11.675335088006488</v>
      </c>
      <c r="I13" s="12"/>
      <c r="J13" s="12"/>
      <c r="K13" s="16">
        <f>AVERAGE(D10:D16)</f>
        <v>4.2822266501632082</v>
      </c>
      <c r="L13" s="12"/>
      <c r="M13" s="12"/>
      <c r="N13" s="14"/>
      <c r="O13" s="15">
        <f t="shared" si="1"/>
        <v>4.0786685568283687E-2</v>
      </c>
      <c r="P13" s="16">
        <f t="shared" si="2"/>
        <v>4.0881134356990243</v>
      </c>
    </row>
    <row r="14" spans="1:22" x14ac:dyDescent="0.55000000000000004">
      <c r="A14" s="11" t="s">
        <v>22</v>
      </c>
      <c r="B14" s="12">
        <v>5</v>
      </c>
      <c r="C14" s="12">
        <v>2012</v>
      </c>
      <c r="D14" s="13">
        <v>3.9244836401616952</v>
      </c>
      <c r="E14" s="13" t="str">
        <f t="shared" si="0"/>
        <v>5/2012</v>
      </c>
      <c r="F14" s="16">
        <f t="shared" si="3"/>
        <v>-0.20441648110561284</v>
      </c>
      <c r="G14" s="20">
        <f t="shared" si="4"/>
        <v>0.95049129911070118</v>
      </c>
      <c r="H14" s="16">
        <f t="shared" si="5"/>
        <v>-4.9508700889298822</v>
      </c>
      <c r="I14" s="12"/>
      <c r="J14" s="12"/>
      <c r="K14" s="16">
        <f t="shared" ref="K14:K42" si="6">AVERAGE(D11:D17)</f>
        <v>4.2075098101634731</v>
      </c>
      <c r="L14" s="12"/>
      <c r="M14" s="12"/>
      <c r="N14" s="14"/>
      <c r="O14" s="15">
        <f t="shared" si="1"/>
        <v>-0.25663347258048885</v>
      </c>
      <c r="P14" s="16">
        <f t="shared" si="2"/>
        <v>4.181117112742184</v>
      </c>
    </row>
    <row r="15" spans="1:22" x14ac:dyDescent="0.55000000000000004">
      <c r="A15" s="11" t="s">
        <v>22</v>
      </c>
      <c r="B15" s="12">
        <v>6</v>
      </c>
      <c r="C15" s="12">
        <v>2012</v>
      </c>
      <c r="D15" s="13">
        <v>3.7669189495692685</v>
      </c>
      <c r="E15" s="13" t="str">
        <f t="shared" si="0"/>
        <v>6/2012</v>
      </c>
      <c r="F15" s="16">
        <f t="shared" si="3"/>
        <v>-0.15756469059242662</v>
      </c>
      <c r="G15" s="20">
        <f t="shared" si="4"/>
        <v>0.95985084789755049</v>
      </c>
      <c r="H15" s="16">
        <f t="shared" si="5"/>
        <v>-4.0149152102449515</v>
      </c>
      <c r="I15" s="12"/>
      <c r="J15" s="12"/>
      <c r="K15" s="16">
        <f t="shared" si="6"/>
        <v>4.1272114000091094</v>
      </c>
      <c r="L15" s="12"/>
      <c r="M15" s="12"/>
      <c r="N15" s="14"/>
      <c r="O15" s="15">
        <f t="shared" si="1"/>
        <v>-0.39553323286149134</v>
      </c>
      <c r="P15" s="16">
        <f t="shared" si="2"/>
        <v>4.1624521824307603</v>
      </c>
    </row>
    <row r="16" spans="1:22" x14ac:dyDescent="0.55000000000000004">
      <c r="A16" s="11" t="s">
        <v>22</v>
      </c>
      <c r="B16" s="12">
        <v>7</v>
      </c>
      <c r="C16" s="12">
        <v>2012</v>
      </c>
      <c r="D16" s="13">
        <v>3.9423957360089465</v>
      </c>
      <c r="E16" s="13" t="str">
        <f t="shared" si="0"/>
        <v>7/2012</v>
      </c>
      <c r="F16" s="16">
        <f t="shared" si="3"/>
        <v>0.17547678643967801</v>
      </c>
      <c r="G16" s="20">
        <f t="shared" si="4"/>
        <v>1.0465836373940944</v>
      </c>
      <c r="H16" s="16">
        <f t="shared" si="5"/>
        <v>4.6583637394094435</v>
      </c>
      <c r="I16" s="12"/>
      <c r="J16" s="12"/>
      <c r="K16" s="16">
        <f t="shared" si="6"/>
        <v>4.0878442525990462</v>
      </c>
      <c r="L16" s="16">
        <f t="shared" ref="L16:L39" si="7">AVERAGE(D10:D22)</f>
        <v>4.4608536331860345</v>
      </c>
      <c r="M16" s="23">
        <f>(D10*0.5+SUM(D11:D21)+D22*0.5)/12</f>
        <v>4.407543071607237</v>
      </c>
      <c r="N16" s="24">
        <f>D16-M16</f>
        <v>-0.46514733559829047</v>
      </c>
      <c r="O16" s="15">
        <f t="shared" si="1"/>
        <v>-0.34836213744302658</v>
      </c>
      <c r="P16" s="16">
        <f t="shared" si="2"/>
        <v>4.2907578734519731</v>
      </c>
    </row>
    <row r="17" spans="1:16" x14ac:dyDescent="0.55000000000000004">
      <c r="A17" s="11" t="s">
        <v>22</v>
      </c>
      <c r="B17" s="12">
        <v>8</v>
      </c>
      <c r="C17" s="12">
        <v>2012</v>
      </c>
      <c r="D17" s="13">
        <v>4.1391444238938151</v>
      </c>
      <c r="E17" s="13" t="str">
        <f t="shared" si="0"/>
        <v>8/2012</v>
      </c>
      <c r="F17" s="16">
        <f t="shared" si="3"/>
        <v>0.19674868788486854</v>
      </c>
      <c r="G17" s="20">
        <f t="shared" si="4"/>
        <v>1.0499058696943615</v>
      </c>
      <c r="H17" s="16">
        <f t="shared" si="5"/>
        <v>4.9905869694361504</v>
      </c>
      <c r="I17" s="12"/>
      <c r="J17" s="12"/>
      <c r="K17" s="16">
        <f t="shared" si="6"/>
        <v>4.1594502410199992</v>
      </c>
      <c r="L17" s="16">
        <f t="shared" si="7"/>
        <v>4.5380118253983843</v>
      </c>
      <c r="M17" s="23">
        <f t="shared" ref="M17:M39" si="8">(D11*0.5+SUM(D12:D22)+D23*0.5)/12</f>
        <v>4.4769603396278219</v>
      </c>
      <c r="N17" s="24">
        <f t="shared" ref="N17:N39" si="9">D17-M17</f>
        <v>-0.33781591573400682</v>
      </c>
      <c r="O17" s="15">
        <f t="shared" si="1"/>
        <v>-0.28945933134490787</v>
      </c>
      <c r="P17" s="16">
        <f t="shared" si="2"/>
        <v>4.428603755238723</v>
      </c>
    </row>
    <row r="18" spans="1:16" x14ac:dyDescent="0.55000000000000004">
      <c r="A18" s="11" t="s">
        <v>22</v>
      </c>
      <c r="B18" s="12">
        <v>9</v>
      </c>
      <c r="C18" s="12">
        <v>2012</v>
      </c>
      <c r="D18" s="13">
        <v>4.3139516355572223</v>
      </c>
      <c r="E18" s="13" t="str">
        <f t="shared" si="0"/>
        <v>9/2012</v>
      </c>
      <c r="F18" s="16">
        <f t="shared" si="3"/>
        <v>0.17480721166340718</v>
      </c>
      <c r="G18" s="20">
        <f t="shared" si="4"/>
        <v>1.0422326920158445</v>
      </c>
      <c r="H18" s="16">
        <f t="shared" si="5"/>
        <v>4.2232692015844453</v>
      </c>
      <c r="I18" s="12"/>
      <c r="J18" s="12"/>
      <c r="K18" s="16">
        <f t="shared" si="6"/>
        <v>4.3122609893547112</v>
      </c>
      <c r="L18" s="16">
        <f t="shared" si="7"/>
        <v>4.5807097740109262</v>
      </c>
      <c r="M18" s="23">
        <f t="shared" si="8"/>
        <v>4.5413606246699061</v>
      </c>
      <c r="N18" s="24">
        <f t="shared" si="9"/>
        <v>-0.22740898911268381</v>
      </c>
      <c r="O18" s="15">
        <f t="shared" si="1"/>
        <v>-0.15157411838949608</v>
      </c>
      <c r="P18" s="16">
        <f t="shared" si="2"/>
        <v>4.4655257539467179</v>
      </c>
    </row>
    <row r="19" spans="1:16" x14ac:dyDescent="0.55000000000000004">
      <c r="A19" s="11" t="s">
        <v>22</v>
      </c>
      <c r="B19" s="12">
        <v>10</v>
      </c>
      <c r="C19" s="12">
        <v>2012</v>
      </c>
      <c r="D19" s="13">
        <v>4.3991152617350693</v>
      </c>
      <c r="E19" s="13" t="str">
        <f t="shared" si="0"/>
        <v>10/2012</v>
      </c>
      <c r="F19" s="16">
        <f t="shared" si="3"/>
        <v>8.5163626177847007E-2</v>
      </c>
      <c r="G19" s="20">
        <f t="shared" si="4"/>
        <v>1.0197414420402622</v>
      </c>
      <c r="H19" s="16">
        <f t="shared" si="5"/>
        <v>1.974144204026218</v>
      </c>
      <c r="I19" s="12"/>
      <c r="J19" s="12"/>
      <c r="K19" s="16">
        <f t="shared" si="6"/>
        <v>4.5654152023264185</v>
      </c>
      <c r="L19" s="16">
        <f t="shared" si="7"/>
        <v>4.6109167133585185</v>
      </c>
      <c r="M19" s="23">
        <f t="shared" si="8"/>
        <v>4.6119816217054153</v>
      </c>
      <c r="N19" s="24">
        <f t="shared" si="9"/>
        <v>-0.21286635997034598</v>
      </c>
      <c r="O19" s="15">
        <f t="shared" si="1"/>
        <v>-0.18210760283784655</v>
      </c>
      <c r="P19" s="16">
        <f t="shared" si="2"/>
        <v>4.5812228645729158</v>
      </c>
    </row>
    <row r="20" spans="1:16" x14ac:dyDescent="0.55000000000000004">
      <c r="A20" s="11" t="s">
        <v>22</v>
      </c>
      <c r="B20" s="12">
        <v>11</v>
      </c>
      <c r="C20" s="12">
        <v>2012</v>
      </c>
      <c r="D20" s="13">
        <v>4.6301420402139826</v>
      </c>
      <c r="E20" s="13" t="str">
        <f t="shared" si="0"/>
        <v>11/2012</v>
      </c>
      <c r="F20" s="16">
        <f t="shared" si="3"/>
        <v>0.23102677847891329</v>
      </c>
      <c r="G20" s="20">
        <f t="shared" si="4"/>
        <v>1.0525166459011563</v>
      </c>
      <c r="H20" s="16">
        <f t="shared" si="5"/>
        <v>5.2516645901156345</v>
      </c>
      <c r="I20" s="12"/>
      <c r="J20" s="12"/>
      <c r="K20" s="16">
        <f t="shared" si="6"/>
        <v>4.8115327832755019</v>
      </c>
      <c r="L20" s="16">
        <f t="shared" si="7"/>
        <v>4.6698306631999005</v>
      </c>
      <c r="M20" s="23">
        <f t="shared" si="8"/>
        <v>4.6915138389096027</v>
      </c>
      <c r="N20" s="24">
        <f t="shared" si="9"/>
        <v>-6.137179869562015E-2</v>
      </c>
      <c r="O20" s="15">
        <f t="shared" si="1"/>
        <v>-7.9829153374288531E-2</v>
      </c>
      <c r="P20" s="16">
        <f t="shared" si="2"/>
        <v>4.7099711935882711</v>
      </c>
    </row>
    <row r="21" spans="1:16" x14ac:dyDescent="0.55000000000000004">
      <c r="A21" s="11" t="s">
        <v>22</v>
      </c>
      <c r="B21" s="12">
        <v>12</v>
      </c>
      <c r="C21" s="12">
        <v>2012</v>
      </c>
      <c r="D21" s="13">
        <v>4.9941588785046731</v>
      </c>
      <c r="E21" s="13" t="str">
        <f t="shared" si="0"/>
        <v>12/2012</v>
      </c>
      <c r="F21" s="16">
        <f t="shared" si="3"/>
        <v>0.36401683829069054</v>
      </c>
      <c r="G21" s="20">
        <f t="shared" si="4"/>
        <v>1.0786189354730611</v>
      </c>
      <c r="H21" s="16">
        <f t="shared" si="5"/>
        <v>7.8618935473061091</v>
      </c>
      <c r="I21" s="12"/>
      <c r="J21" s="12"/>
      <c r="K21" s="16">
        <f t="shared" si="6"/>
        <v>4.9960998425193566</v>
      </c>
      <c r="L21" s="16">
        <f t="shared" si="7"/>
        <v>4.7376157439375755</v>
      </c>
      <c r="M21" s="23">
        <f t="shared" si="8"/>
        <v>4.7752250292940097</v>
      </c>
      <c r="N21" s="24">
        <f t="shared" si="9"/>
        <v>0.21893384921066339</v>
      </c>
      <c r="O21" s="15">
        <f t="shared" si="1"/>
        <v>0.24693685783297248</v>
      </c>
      <c r="P21" s="16">
        <f t="shared" si="2"/>
        <v>4.7472220206717006</v>
      </c>
    </row>
    <row r="22" spans="1:16" x14ac:dyDescent="0.55000000000000004">
      <c r="A22" s="11" t="s">
        <v>22</v>
      </c>
      <c r="B22" s="12">
        <v>1</v>
      </c>
      <c r="C22" s="12">
        <v>2013</v>
      </c>
      <c r="D22" s="13">
        <v>5.5389984403712225</v>
      </c>
      <c r="E22" s="13" t="str">
        <f t="shared" si="0"/>
        <v>1/2013</v>
      </c>
      <c r="F22" s="16">
        <f t="shared" si="3"/>
        <v>0.54483956186654936</v>
      </c>
      <c r="G22" s="20">
        <f t="shared" si="4"/>
        <v>1.109095360224039</v>
      </c>
      <c r="H22" s="16">
        <f t="shared" si="5"/>
        <v>10.909536022403898</v>
      </c>
      <c r="I22" s="16">
        <f>D22-D10</f>
        <v>0.87683613647925984</v>
      </c>
      <c r="J22" s="20">
        <f>D22/D10</f>
        <v>1.1880749916722717</v>
      </c>
      <c r="K22" s="16">
        <f t="shared" si="6"/>
        <v>5.103731823886072</v>
      </c>
      <c r="L22" s="16">
        <f t="shared" si="7"/>
        <v>4.8359716537680981</v>
      </c>
      <c r="M22" s="23">
        <f t="shared" si="8"/>
        <v>4.8644717285248138</v>
      </c>
      <c r="N22" s="24">
        <f t="shared" si="9"/>
        <v>0.67452671184640867</v>
      </c>
      <c r="O22" s="15">
        <f t="shared" si="1"/>
        <v>0.75211306939210232</v>
      </c>
      <c r="P22" s="16">
        <f t="shared" si="2"/>
        <v>4.7868853709791201</v>
      </c>
    </row>
    <row r="23" spans="1:16" x14ac:dyDescent="0.55000000000000004">
      <c r="A23" s="11" t="s">
        <v>22</v>
      </c>
      <c r="B23" s="12">
        <v>2</v>
      </c>
      <c r="C23" s="12">
        <v>2013</v>
      </c>
      <c r="D23" s="13">
        <v>5.6652188026525279</v>
      </c>
      <c r="E23" s="13" t="str">
        <f t="shared" si="0"/>
        <v>2/2013</v>
      </c>
      <c r="F23" s="16">
        <f t="shared" si="3"/>
        <v>0.1262203622813054</v>
      </c>
      <c r="G23" s="20">
        <f t="shared" si="4"/>
        <v>1.0227875785920688</v>
      </c>
      <c r="H23" s="16">
        <f t="shared" si="5"/>
        <v>2.2787578592068813</v>
      </c>
      <c r="I23" s="16">
        <f t="shared" ref="I23:I45" si="10">D23-D11</f>
        <v>0.78917829601476619</v>
      </c>
      <c r="J23" s="20">
        <f t="shared" ref="J23:J45" si="11">D23/D11</f>
        <v>1.1618481829550957</v>
      </c>
      <c r="K23" s="16">
        <f t="shared" si="6"/>
        <v>5.1745412820961008</v>
      </c>
      <c r="L23" s="16">
        <f t="shared" si="7"/>
        <v>4.9237319245285205</v>
      </c>
      <c r="M23" s="23">
        <f t="shared" si="8"/>
        <v>4.9497752649147202</v>
      </c>
      <c r="N23" s="24">
        <f t="shared" si="9"/>
        <v>0.71544353773780767</v>
      </c>
      <c r="O23" s="15">
        <f t="shared" si="1"/>
        <v>0.79967093626892982</v>
      </c>
      <c r="P23" s="16">
        <f t="shared" si="2"/>
        <v>4.865547866383598</v>
      </c>
    </row>
    <row r="24" spans="1:16" x14ac:dyDescent="0.55000000000000004">
      <c r="A24" s="11" t="s">
        <v>22</v>
      </c>
      <c r="B24" s="12">
        <v>3</v>
      </c>
      <c r="C24" s="12">
        <v>2013</v>
      </c>
      <c r="D24" s="13">
        <v>5.4311138386007975</v>
      </c>
      <c r="E24" s="13" t="str">
        <f t="shared" si="0"/>
        <v>3/2013</v>
      </c>
      <c r="F24" s="16">
        <f t="shared" si="3"/>
        <v>-0.23410496405173031</v>
      </c>
      <c r="G24" s="20">
        <f t="shared" si="4"/>
        <v>0.95867680098390562</v>
      </c>
      <c r="H24" s="16">
        <f t="shared" si="5"/>
        <v>-4.1323199016094385</v>
      </c>
      <c r="I24" s="16">
        <f t="shared" si="10"/>
        <v>0.75642854499528589</v>
      </c>
      <c r="J24" s="20">
        <f t="shared" si="11"/>
        <v>1.1618137901240115</v>
      </c>
      <c r="K24" s="16">
        <f t="shared" si="6"/>
        <v>5.1996195177443116</v>
      </c>
      <c r="L24" s="16">
        <f t="shared" si="7"/>
        <v>5.0122101210290237</v>
      </c>
      <c r="M24" s="23">
        <f t="shared" si="8"/>
        <v>5.0297562721998768</v>
      </c>
      <c r="N24" s="24">
        <f t="shared" si="9"/>
        <v>0.4013575664009208</v>
      </c>
      <c r="O24" s="15">
        <f t="shared" si="1"/>
        <v>0.54866214992212869</v>
      </c>
      <c r="P24" s="16">
        <f t="shared" si="2"/>
        <v>4.8824516886786693</v>
      </c>
    </row>
    <row r="25" spans="1:16" x14ac:dyDescent="0.55000000000000004">
      <c r="A25" s="11" t="s">
        <v>22</v>
      </c>
      <c r="B25" s="12">
        <v>4</v>
      </c>
      <c r="C25" s="12">
        <v>2013</v>
      </c>
      <c r="D25" s="13">
        <v>5.0673755051242262</v>
      </c>
      <c r="E25" s="13" t="str">
        <f t="shared" si="0"/>
        <v>4/2013</v>
      </c>
      <c r="F25" s="16">
        <f t="shared" si="3"/>
        <v>-0.36373833347657136</v>
      </c>
      <c r="G25" s="20">
        <f t="shared" si="4"/>
        <v>0.93302693622598043</v>
      </c>
      <c r="H25" s="16">
        <f t="shared" si="5"/>
        <v>-6.697306377401957</v>
      </c>
      <c r="I25" s="16">
        <f t="shared" si="10"/>
        <v>0.9384753838569182</v>
      </c>
      <c r="J25" s="20">
        <f t="shared" si="11"/>
        <v>1.2272942808722789</v>
      </c>
      <c r="K25" s="16">
        <f t="shared" si="6"/>
        <v>5.2069605032959396</v>
      </c>
      <c r="L25" s="16">
        <f t="shared" si="7"/>
        <v>5.0834907906322533</v>
      </c>
      <c r="M25" s="23">
        <f t="shared" si="8"/>
        <v>5.1054602064293464</v>
      </c>
      <c r="N25" s="24">
        <f t="shared" si="9"/>
        <v>-3.8084701305120205E-2</v>
      </c>
      <c r="O25" s="15">
        <f t="shared" si="1"/>
        <v>4.0786685568283687E-2</v>
      </c>
      <c r="P25" s="16">
        <f t="shared" si="2"/>
        <v>5.0265888195559425</v>
      </c>
    </row>
    <row r="26" spans="1:16" x14ac:dyDescent="0.55000000000000004">
      <c r="A26" s="11" t="s">
        <v>22</v>
      </c>
      <c r="B26" s="12">
        <v>5</v>
      </c>
      <c r="C26" s="12">
        <v>2013</v>
      </c>
      <c r="D26" s="13">
        <v>4.8947814692052729</v>
      </c>
      <c r="E26" s="13" t="str">
        <f t="shared" si="0"/>
        <v>5/2013</v>
      </c>
      <c r="F26" s="16">
        <f t="shared" si="3"/>
        <v>-0.17259403591895328</v>
      </c>
      <c r="G26" s="20">
        <f t="shared" si="4"/>
        <v>0.96594015269947475</v>
      </c>
      <c r="H26" s="16">
        <f t="shared" si="5"/>
        <v>-3.4059847300525248</v>
      </c>
      <c r="I26" s="16">
        <f t="shared" si="10"/>
        <v>0.97029782904357775</v>
      </c>
      <c r="J26" s="20">
        <f t="shared" si="11"/>
        <v>1.2472421643229477</v>
      </c>
      <c r="K26" s="16">
        <f t="shared" si="6"/>
        <v>5.1418577626563993</v>
      </c>
      <c r="L26" s="16">
        <f t="shared" si="7"/>
        <v>5.1524569396209268</v>
      </c>
      <c r="M26" s="23">
        <f t="shared" si="8"/>
        <v>5.1682526329725951</v>
      </c>
      <c r="N26" s="24">
        <f t="shared" si="9"/>
        <v>-0.27347116376732217</v>
      </c>
      <c r="O26" s="15">
        <f t="shared" si="1"/>
        <v>-0.25663347258048885</v>
      </c>
      <c r="P26" s="16">
        <f t="shared" si="2"/>
        <v>5.1514149417857613</v>
      </c>
    </row>
    <row r="27" spans="1:16" x14ac:dyDescent="0.55000000000000004">
      <c r="A27" s="11" t="s">
        <v>22</v>
      </c>
      <c r="B27" s="12">
        <v>6</v>
      </c>
      <c r="C27" s="12">
        <v>2013</v>
      </c>
      <c r="D27" s="13">
        <v>4.8056896897514623</v>
      </c>
      <c r="E27" s="13" t="str">
        <f t="shared" si="0"/>
        <v>6/2013</v>
      </c>
      <c r="F27" s="16">
        <f t="shared" si="3"/>
        <v>-8.9091779453810638E-2</v>
      </c>
      <c r="G27" s="20">
        <f t="shared" si="4"/>
        <v>0.98179861960859394</v>
      </c>
      <c r="H27" s="16">
        <f t="shared" si="5"/>
        <v>-1.8201380391406063</v>
      </c>
      <c r="I27" s="16">
        <f t="shared" si="10"/>
        <v>1.0387707401821937</v>
      </c>
      <c r="J27" s="20">
        <f t="shared" si="11"/>
        <v>1.2757613726467283</v>
      </c>
      <c r="K27" s="16">
        <f t="shared" si="6"/>
        <v>5.0881637877632313</v>
      </c>
      <c r="L27" s="16">
        <f t="shared" si="7"/>
        <v>5.2310732252521266</v>
      </c>
      <c r="M27" s="23">
        <f t="shared" si="8"/>
        <v>5.2233996343596267</v>
      </c>
      <c r="N27" s="24">
        <f t="shared" si="9"/>
        <v>-0.41770994460816446</v>
      </c>
      <c r="O27" s="15">
        <f t="shared" si="1"/>
        <v>-0.39553323286149134</v>
      </c>
      <c r="P27" s="16">
        <f t="shared" si="2"/>
        <v>5.2012229226129536</v>
      </c>
    </row>
    <row r="28" spans="1:16" x14ac:dyDescent="0.55000000000000004">
      <c r="A28" s="11" t="s">
        <v>22</v>
      </c>
      <c r="B28" s="12">
        <v>7</v>
      </c>
      <c r="C28" s="12">
        <v>2013</v>
      </c>
      <c r="D28" s="13">
        <v>5.0455457773660646</v>
      </c>
      <c r="E28" s="13" t="str">
        <f t="shared" si="0"/>
        <v>7/2013</v>
      </c>
      <c r="F28" s="16">
        <f t="shared" si="3"/>
        <v>0.23985608761460231</v>
      </c>
      <c r="G28" s="20">
        <f t="shared" si="4"/>
        <v>1.0499108563181088</v>
      </c>
      <c r="H28" s="16">
        <f t="shared" si="5"/>
        <v>4.9910856318108765</v>
      </c>
      <c r="I28" s="16">
        <f t="shared" si="10"/>
        <v>1.103150041357118</v>
      </c>
      <c r="J28" s="20">
        <f t="shared" si="11"/>
        <v>1.2798171759575521</v>
      </c>
      <c r="K28" s="16">
        <f t="shared" si="6"/>
        <v>5.060947573734432</v>
      </c>
      <c r="L28" s="16">
        <f t="shared" si="7"/>
        <v>5.3215500454069318</v>
      </c>
      <c r="M28" s="23">
        <f t="shared" si="8"/>
        <v>5.2771227166538273</v>
      </c>
      <c r="N28" s="24">
        <f t="shared" si="9"/>
        <v>-0.23157693928776268</v>
      </c>
      <c r="O28" s="15">
        <f t="shared" si="1"/>
        <v>-0.34836213744302658</v>
      </c>
      <c r="P28" s="16">
        <f t="shared" si="2"/>
        <v>5.3939079148090912</v>
      </c>
    </row>
    <row r="29" spans="1:16" x14ac:dyDescent="0.55000000000000004">
      <c r="A29" s="11" t="s">
        <v>22</v>
      </c>
      <c r="B29" s="12">
        <v>8</v>
      </c>
      <c r="C29" s="12">
        <v>2013</v>
      </c>
      <c r="D29" s="13">
        <v>5.0832792558944409</v>
      </c>
      <c r="E29" s="13" t="str">
        <f t="shared" si="0"/>
        <v>8/2013</v>
      </c>
      <c r="F29" s="16">
        <f t="shared" si="3"/>
        <v>3.7733478528376274E-2</v>
      </c>
      <c r="G29" s="20">
        <f t="shared" si="4"/>
        <v>1.007478572228528</v>
      </c>
      <c r="H29" s="16">
        <f t="shared" si="5"/>
        <v>0.7478572228527991</v>
      </c>
      <c r="I29" s="16">
        <f t="shared" si="10"/>
        <v>0.94413483200062576</v>
      </c>
      <c r="J29" s="20">
        <f t="shared" si="11"/>
        <v>1.2280990309375217</v>
      </c>
      <c r="K29" s="16">
        <f t="shared" si="6"/>
        <v>5.0935618156578029</v>
      </c>
      <c r="L29" s="16">
        <f t="shared" si="7"/>
        <v>5.3699411323953585</v>
      </c>
      <c r="M29" s="23">
        <f t="shared" si="8"/>
        <v>5.3243820028502498</v>
      </c>
      <c r="N29" s="24">
        <f t="shared" si="9"/>
        <v>-0.24110274695580891</v>
      </c>
      <c r="O29" s="15">
        <f t="shared" si="1"/>
        <v>-0.28945933134490787</v>
      </c>
      <c r="P29" s="16">
        <f t="shared" si="2"/>
        <v>5.3727385872393487</v>
      </c>
    </row>
    <row r="30" spans="1:16" x14ac:dyDescent="0.55000000000000004">
      <c r="A30" s="11" t="s">
        <v>22</v>
      </c>
      <c r="B30" s="12">
        <v>9</v>
      </c>
      <c r="C30" s="12">
        <v>2013</v>
      </c>
      <c r="D30" s="13">
        <v>5.2893609784003583</v>
      </c>
      <c r="E30" s="13" t="str">
        <f t="shared" si="0"/>
        <v>9/2013</v>
      </c>
      <c r="F30" s="16">
        <f t="shared" si="3"/>
        <v>0.2060817225059175</v>
      </c>
      <c r="G30" s="20">
        <f t="shared" si="4"/>
        <v>1.040541098006164</v>
      </c>
      <c r="H30" s="16">
        <f t="shared" si="5"/>
        <v>4.0541098006164011</v>
      </c>
      <c r="I30" s="16">
        <f t="shared" si="10"/>
        <v>0.97540934284313607</v>
      </c>
      <c r="J30" s="20">
        <f t="shared" si="11"/>
        <v>1.2261057668805193</v>
      </c>
      <c r="K30" s="16">
        <f t="shared" si="6"/>
        <v>5.2017578562598459</v>
      </c>
      <c r="L30" s="16">
        <f t="shared" si="7"/>
        <v>5.388423334285668</v>
      </c>
      <c r="M30" s="23">
        <f t="shared" si="8"/>
        <v>5.3651002260666667</v>
      </c>
      <c r="N30" s="24">
        <f t="shared" si="9"/>
        <v>-7.5739247666308351E-2</v>
      </c>
      <c r="O30" s="15">
        <f t="shared" si="1"/>
        <v>-0.15157411838949608</v>
      </c>
      <c r="P30" s="16">
        <f t="shared" si="2"/>
        <v>5.440935096789854</v>
      </c>
    </row>
    <row r="31" spans="1:16" x14ac:dyDescent="0.55000000000000004">
      <c r="A31" s="11" t="s">
        <v>22</v>
      </c>
      <c r="B31" s="12">
        <v>10</v>
      </c>
      <c r="C31" s="12">
        <v>2013</v>
      </c>
      <c r="D31" s="13">
        <v>5.2406003403991956</v>
      </c>
      <c r="E31" s="13" t="str">
        <f t="shared" si="0"/>
        <v>10/2013</v>
      </c>
      <c r="F31" s="16">
        <f t="shared" si="3"/>
        <v>-4.8760638001162704E-2</v>
      </c>
      <c r="G31" s="20">
        <f t="shared" si="4"/>
        <v>0.99078137449868109</v>
      </c>
      <c r="H31" s="16">
        <f t="shared" si="5"/>
        <v>-0.92186255013189111</v>
      </c>
      <c r="I31" s="16">
        <f t="shared" si="10"/>
        <v>0.84148507866412636</v>
      </c>
      <c r="J31" s="20">
        <f t="shared" si="11"/>
        <v>1.1912850717924206</v>
      </c>
      <c r="K31" s="16">
        <f t="shared" si="6"/>
        <v>5.3967104063692277</v>
      </c>
      <c r="L31" s="16">
        <f t="shared" si="7"/>
        <v>5.3735204972707935</v>
      </c>
      <c r="M31" s="23">
        <f t="shared" si="8"/>
        <v>5.3919491861045428</v>
      </c>
      <c r="N31" s="24">
        <f t="shared" si="9"/>
        <v>-0.15134884570534712</v>
      </c>
      <c r="O31" s="15">
        <f t="shared" si="1"/>
        <v>-0.18210760283784655</v>
      </c>
      <c r="P31" s="16">
        <f t="shared" si="2"/>
        <v>5.4227079432370422</v>
      </c>
    </row>
    <row r="32" spans="1:16" x14ac:dyDescent="0.55000000000000004">
      <c r="A32" s="11" t="s">
        <v>22</v>
      </c>
      <c r="B32" s="12">
        <v>11</v>
      </c>
      <c r="C32" s="12">
        <v>2013</v>
      </c>
      <c r="D32" s="13">
        <v>5.2956751985878201</v>
      </c>
      <c r="E32" s="13" t="str">
        <f t="shared" si="0"/>
        <v>11/2013</v>
      </c>
      <c r="F32" s="16">
        <f t="shared" si="3"/>
        <v>5.5074858188624454E-2</v>
      </c>
      <c r="G32" s="20">
        <f t="shared" si="4"/>
        <v>1.010509265086303</v>
      </c>
      <c r="H32" s="16">
        <f t="shared" si="5"/>
        <v>1.050926508630301</v>
      </c>
      <c r="I32" s="16">
        <f t="shared" si="10"/>
        <v>0.66553315837383753</v>
      </c>
      <c r="J32" s="20">
        <f t="shared" si="11"/>
        <v>1.1437392530495847</v>
      </c>
      <c r="K32" s="16">
        <f t="shared" si="6"/>
        <v>5.5570728054913285</v>
      </c>
      <c r="L32" s="16">
        <f t="shared" si="7"/>
        <v>5.3508824207067569</v>
      </c>
      <c r="M32" s="23">
        <f t="shared" si="8"/>
        <v>5.393961706640777</v>
      </c>
      <c r="N32" s="24">
        <f t="shared" si="9"/>
        <v>-9.8286508052956911E-2</v>
      </c>
      <c r="O32" s="15">
        <f t="shared" si="1"/>
        <v>-7.9829153374288531E-2</v>
      </c>
      <c r="P32" s="16">
        <f t="shared" si="2"/>
        <v>5.3755043519621086</v>
      </c>
    </row>
    <row r="33" spans="1:16" x14ac:dyDescent="0.55000000000000004">
      <c r="A33" s="11" t="s">
        <v>22</v>
      </c>
      <c r="B33" s="12">
        <v>12</v>
      </c>
      <c r="C33" s="12">
        <v>2013</v>
      </c>
      <c r="D33" s="13">
        <v>5.6521537534195758</v>
      </c>
      <c r="E33" s="13" t="str">
        <f t="shared" si="0"/>
        <v>12/2013</v>
      </c>
      <c r="F33" s="16">
        <f t="shared" si="3"/>
        <v>0.35647855483175572</v>
      </c>
      <c r="G33" s="20">
        <f t="shared" si="4"/>
        <v>1.0673150337707298</v>
      </c>
      <c r="H33" s="16">
        <f t="shared" si="5"/>
        <v>6.7315033770729782</v>
      </c>
      <c r="I33" s="16">
        <f t="shared" si="10"/>
        <v>0.65799487491490272</v>
      </c>
      <c r="J33" s="20">
        <f t="shared" si="11"/>
        <v>1.1317528919127853</v>
      </c>
      <c r="K33" s="16">
        <f t="shared" si="6"/>
        <v>5.6745311156816314</v>
      </c>
      <c r="L33" s="16">
        <f t="shared" si="7"/>
        <v>5.3224717674547675</v>
      </c>
      <c r="M33" s="23">
        <f t="shared" si="8"/>
        <v>5.3772138869642943</v>
      </c>
      <c r="N33" s="24">
        <f t="shared" si="9"/>
        <v>0.27493986645528157</v>
      </c>
      <c r="O33" s="15">
        <f t="shared" si="1"/>
        <v>0.24693685783297248</v>
      </c>
      <c r="P33" s="16">
        <f t="shared" si="2"/>
        <v>5.4052168955866033</v>
      </c>
    </row>
    <row r="34" spans="1:16" x14ac:dyDescent="0.55000000000000004">
      <c r="A34" s="11" t="s">
        <v>22</v>
      </c>
      <c r="B34" s="12">
        <v>1</v>
      </c>
      <c r="C34" s="12">
        <v>2014</v>
      </c>
      <c r="D34" s="13">
        <v>6.1703575405171343</v>
      </c>
      <c r="E34" s="13" t="str">
        <f t="shared" si="0"/>
        <v>1/2014</v>
      </c>
      <c r="F34" s="16">
        <f t="shared" si="3"/>
        <v>0.51820378709755843</v>
      </c>
      <c r="G34" s="20">
        <f t="shared" si="4"/>
        <v>1.091682535490837</v>
      </c>
      <c r="H34" s="16">
        <f t="shared" si="5"/>
        <v>9.1682535490837047</v>
      </c>
      <c r="I34" s="16">
        <f t="shared" si="10"/>
        <v>0.63135910014591179</v>
      </c>
      <c r="J34" s="20">
        <f t="shared" si="11"/>
        <v>1.11398434336869</v>
      </c>
      <c r="K34" s="16">
        <f t="shared" si="6"/>
        <v>5.6671048269683562</v>
      </c>
      <c r="L34" s="16">
        <f t="shared" si="7"/>
        <v>5.2949920935468988</v>
      </c>
      <c r="M34" s="23">
        <f t="shared" si="8"/>
        <v>5.3406581135793383</v>
      </c>
      <c r="N34" s="24">
        <f t="shared" si="9"/>
        <v>0.82969942693779597</v>
      </c>
      <c r="O34" s="15">
        <f t="shared" si="1"/>
        <v>0.75211306939210232</v>
      </c>
      <c r="P34" s="16">
        <f t="shared" si="2"/>
        <v>5.4182444711250319</v>
      </c>
    </row>
    <row r="35" spans="1:16" x14ac:dyDescent="0.55000000000000004">
      <c r="A35" s="11" t="s">
        <v>22</v>
      </c>
      <c r="B35" s="12">
        <v>2</v>
      </c>
      <c r="C35" s="12">
        <v>2014</v>
      </c>
      <c r="D35" s="13">
        <v>6.1680825712207721</v>
      </c>
      <c r="E35" s="13" t="str">
        <f t="shared" si="0"/>
        <v>2/2014</v>
      </c>
      <c r="F35" s="16">
        <f t="shared" si="3"/>
        <v>-2.2749692963621726E-3</v>
      </c>
      <c r="G35" s="20">
        <f t="shared" si="4"/>
        <v>0.99963130673037603</v>
      </c>
      <c r="H35" s="16">
        <f t="shared" si="5"/>
        <v>-3.6869326962396531E-2</v>
      </c>
      <c r="I35" s="16">
        <f t="shared" si="10"/>
        <v>0.50286376856824422</v>
      </c>
      <c r="J35" s="20">
        <f t="shared" si="11"/>
        <v>1.088763344556577</v>
      </c>
      <c r="K35" s="16">
        <f t="shared" si="6"/>
        <v>5.6003162797387187</v>
      </c>
      <c r="L35" s="16">
        <f t="shared" si="7"/>
        <v>5.2395653454806226</v>
      </c>
      <c r="M35" s="23">
        <f t="shared" si="8"/>
        <v>5.2841842364207201</v>
      </c>
      <c r="N35" s="24">
        <f t="shared" si="9"/>
        <v>0.88389833480005198</v>
      </c>
      <c r="O35" s="15">
        <f t="shared" si="1"/>
        <v>0.79967093626892982</v>
      </c>
      <c r="P35" s="16">
        <f t="shared" si="2"/>
        <v>5.3684116349518423</v>
      </c>
    </row>
    <row r="36" spans="1:16" x14ac:dyDescent="0.55000000000000004">
      <c r="A36" s="11" t="s">
        <v>22</v>
      </c>
      <c r="B36" s="12">
        <v>3</v>
      </c>
      <c r="C36" s="12">
        <v>2014</v>
      </c>
      <c r="D36" s="13">
        <v>5.9054874272265581</v>
      </c>
      <c r="E36" s="13" t="str">
        <f t="shared" si="0"/>
        <v>3/2014</v>
      </c>
      <c r="F36" s="16">
        <f t="shared" si="3"/>
        <v>-0.26259514399421402</v>
      </c>
      <c r="G36" s="20">
        <f t="shared" si="4"/>
        <v>0.95742677874977899</v>
      </c>
      <c r="H36" s="16">
        <f t="shared" si="5"/>
        <v>-4.2573221250221005</v>
      </c>
      <c r="I36" s="16">
        <f t="shared" si="10"/>
        <v>0.47437358862576051</v>
      </c>
      <c r="J36" s="20">
        <f t="shared" si="11"/>
        <v>1.0873437019961216</v>
      </c>
      <c r="K36" s="16">
        <f t="shared" si="6"/>
        <v>5.490283105216089</v>
      </c>
      <c r="L36" s="16">
        <f t="shared" si="7"/>
        <v>5.1759067226033872</v>
      </c>
      <c r="M36" s="23">
        <f t="shared" si="8"/>
        <v>5.2095206937832215</v>
      </c>
      <c r="N36" s="24">
        <f t="shared" si="9"/>
        <v>0.69596673344333659</v>
      </c>
      <c r="O36" s="15">
        <f t="shared" si="1"/>
        <v>0.54866214992212869</v>
      </c>
      <c r="P36" s="16">
        <f t="shared" si="2"/>
        <v>5.3568252773044289</v>
      </c>
    </row>
    <row r="37" spans="1:16" x14ac:dyDescent="0.55000000000000004">
      <c r="A37" s="11" t="s">
        <v>22</v>
      </c>
      <c r="B37" s="12">
        <v>4</v>
      </c>
      <c r="C37" s="12">
        <v>2014</v>
      </c>
      <c r="D37" s="13">
        <v>5.2373769574074363</v>
      </c>
      <c r="E37" s="13" t="str">
        <f t="shared" si="0"/>
        <v>4/2014</v>
      </c>
      <c r="F37" s="16">
        <f t="shared" si="3"/>
        <v>-0.66811046981912181</v>
      </c>
      <c r="G37" s="20">
        <f t="shared" si="4"/>
        <v>0.88686615998217577</v>
      </c>
      <c r="H37" s="16">
        <f t="shared" si="5"/>
        <v>-11.313384001782422</v>
      </c>
      <c r="I37" s="16">
        <f t="shared" si="10"/>
        <v>0.17000145228321006</v>
      </c>
      <c r="J37" s="20">
        <f t="shared" si="11"/>
        <v>1.0335482247390788</v>
      </c>
      <c r="K37" s="16">
        <f t="shared" si="6"/>
        <v>5.3183259874346032</v>
      </c>
      <c r="L37" s="16">
        <f t="shared" si="7"/>
        <v>5.0821867049333447</v>
      </c>
      <c r="M37" s="23">
        <f t="shared" si="8"/>
        <v>5.1177188849657487</v>
      </c>
      <c r="N37" s="24">
        <f t="shared" si="9"/>
        <v>0.11965807244168758</v>
      </c>
      <c r="O37" s="15">
        <f t="shared" si="1"/>
        <v>4.0786685568283687E-2</v>
      </c>
      <c r="P37" s="16">
        <f t="shared" si="2"/>
        <v>5.1965902718391526</v>
      </c>
    </row>
    <row r="38" spans="1:16" x14ac:dyDescent="0.55000000000000004">
      <c r="A38" s="11" t="s">
        <v>22</v>
      </c>
      <c r="B38" s="12">
        <v>5</v>
      </c>
      <c r="C38" s="12">
        <v>2014</v>
      </c>
      <c r="D38" s="13">
        <v>4.7730805097917317</v>
      </c>
      <c r="E38" s="13" t="str">
        <f t="shared" si="0"/>
        <v>5/2014</v>
      </c>
      <c r="F38" s="16">
        <f t="shared" si="3"/>
        <v>-0.46429644761570454</v>
      </c>
      <c r="G38" s="20">
        <f t="shared" si="4"/>
        <v>0.91134943094767484</v>
      </c>
      <c r="H38" s="16">
        <f t="shared" si="5"/>
        <v>-8.8650569052325157</v>
      </c>
      <c r="I38" s="16">
        <f t="shared" si="10"/>
        <v>-0.1217009594135412</v>
      </c>
      <c r="J38" s="20">
        <f t="shared" si="11"/>
        <v>0.97513658981934059</v>
      </c>
      <c r="K38" s="16">
        <f t="shared" si="6"/>
        <v>5.054703203432795</v>
      </c>
      <c r="L38" s="16">
        <f t="shared" si="7"/>
        <v>4.9828368741002196</v>
      </c>
      <c r="M38" s="23">
        <f t="shared" si="8"/>
        <v>5.0128762911853872</v>
      </c>
      <c r="N38" s="24">
        <f t="shared" si="9"/>
        <v>-0.23979578139365554</v>
      </c>
      <c r="O38" s="15">
        <f t="shared" si="1"/>
        <v>-0.25663347258048885</v>
      </c>
      <c r="P38" s="16">
        <f t="shared" si="2"/>
        <v>5.0297139823722201</v>
      </c>
    </row>
    <row r="39" spans="1:16" x14ac:dyDescent="0.55000000000000004">
      <c r="A39" s="11" t="s">
        <v>22</v>
      </c>
      <c r="B39" s="12">
        <v>6</v>
      </c>
      <c r="C39" s="12">
        <v>2014</v>
      </c>
      <c r="D39" s="13">
        <v>4.5254429769294191</v>
      </c>
      <c r="E39" s="13" t="str">
        <f t="shared" si="0"/>
        <v>6/2014</v>
      </c>
      <c r="F39" s="16">
        <f t="shared" si="3"/>
        <v>-0.2476375328623126</v>
      </c>
      <c r="G39" s="20">
        <f t="shared" si="4"/>
        <v>0.94811788061100233</v>
      </c>
      <c r="H39" s="16">
        <f t="shared" si="5"/>
        <v>-5.1882119388997676</v>
      </c>
      <c r="I39" s="16">
        <f t="shared" si="10"/>
        <v>-0.28024671282204316</v>
      </c>
      <c r="J39" s="20">
        <f t="shared" si="11"/>
        <v>0.94168439268567572</v>
      </c>
      <c r="K39" s="16">
        <f t="shared" si="6"/>
        <v>4.7815081444713119</v>
      </c>
      <c r="L39" s="16">
        <f t="shared" si="7"/>
        <v>4.9032413493666347</v>
      </c>
      <c r="M39" s="23">
        <f t="shared" si="8"/>
        <v>4.8987994980442373</v>
      </c>
      <c r="N39" s="24">
        <f t="shared" si="9"/>
        <v>-0.37335652111481821</v>
      </c>
      <c r="O39" s="15">
        <f t="shared" si="1"/>
        <v>-0.39553323286149134</v>
      </c>
      <c r="P39" s="16">
        <f t="shared" si="2"/>
        <v>4.9209762097909104</v>
      </c>
    </row>
    <row r="40" spans="1:16" x14ac:dyDescent="0.55000000000000004">
      <c r="A40" s="11" t="s">
        <v>22</v>
      </c>
      <c r="B40" s="12">
        <v>7</v>
      </c>
      <c r="C40" s="12">
        <v>2014</v>
      </c>
      <c r="D40" s="13">
        <v>4.4484539289491689</v>
      </c>
      <c r="E40" s="13" t="str">
        <f t="shared" si="0"/>
        <v>7/2014</v>
      </c>
      <c r="F40" s="16">
        <f t="shared" si="3"/>
        <v>-7.6989047980250191E-2</v>
      </c>
      <c r="G40" s="20">
        <f t="shared" si="4"/>
        <v>0.9829875111955364</v>
      </c>
      <c r="H40" s="16">
        <f t="shared" si="5"/>
        <v>-1.7012488804463599</v>
      </c>
      <c r="I40" s="16">
        <f t="shared" si="10"/>
        <v>-0.59709184841689567</v>
      </c>
      <c r="J40" s="20">
        <f t="shared" si="11"/>
        <v>0.88165961131590476</v>
      </c>
      <c r="K40" s="16">
        <f t="shared" si="6"/>
        <v>4.5194386189660598</v>
      </c>
      <c r="L40" s="16"/>
      <c r="M40" s="16"/>
      <c r="N40" s="24"/>
      <c r="O40" s="15">
        <f t="shared" si="1"/>
        <v>-0.34836213744302658</v>
      </c>
      <c r="P40" s="16">
        <f t="shared" si="2"/>
        <v>4.7968160663921955</v>
      </c>
    </row>
    <row r="41" spans="1:16" x14ac:dyDescent="0.55000000000000004">
      <c r="A41" s="11" t="s">
        <v>22</v>
      </c>
      <c r="B41" s="12">
        <v>8</v>
      </c>
      <c r="C41" s="12">
        <v>2014</v>
      </c>
      <c r="D41" s="13">
        <v>4.3249980525044789</v>
      </c>
      <c r="E41" s="13" t="str">
        <f t="shared" si="0"/>
        <v>8/2014</v>
      </c>
      <c r="F41" s="16">
        <f t="shared" si="3"/>
        <v>-0.12345587644469003</v>
      </c>
      <c r="G41" s="20">
        <f t="shared" si="4"/>
        <v>0.97224746430635656</v>
      </c>
      <c r="H41" s="16">
        <f t="shared" si="5"/>
        <v>-2.7752535693643443</v>
      </c>
      <c r="I41" s="16">
        <f t="shared" si="10"/>
        <v>-0.75828120338996197</v>
      </c>
      <c r="J41" s="20">
        <f t="shared" si="11"/>
        <v>0.85082834028630661</v>
      </c>
      <c r="K41" s="16">
        <f t="shared" si="6"/>
        <v>4.3353922735605073</v>
      </c>
      <c r="L41" s="16"/>
      <c r="M41" s="16"/>
      <c r="N41" s="24"/>
      <c r="O41" s="15">
        <f t="shared" si="1"/>
        <v>-0.28945933134490787</v>
      </c>
      <c r="P41" s="16">
        <f t="shared" si="2"/>
        <v>4.6144573838493868</v>
      </c>
    </row>
    <row r="42" spans="1:16" x14ac:dyDescent="0.55000000000000004">
      <c r="A42" s="11" t="s">
        <v>22</v>
      </c>
      <c r="B42" s="12">
        <v>9</v>
      </c>
      <c r="C42" s="12">
        <v>2014</v>
      </c>
      <c r="D42" s="13">
        <v>4.2557171584903895</v>
      </c>
      <c r="E42" s="13" t="str">
        <f t="shared" si="0"/>
        <v>9/2014</v>
      </c>
      <c r="F42" s="16">
        <f t="shared" si="3"/>
        <v>-6.9280894014089434E-2</v>
      </c>
      <c r="G42" s="20">
        <f t="shared" si="4"/>
        <v>0.98398128896868031</v>
      </c>
      <c r="H42" s="16">
        <f t="shared" si="5"/>
        <v>-1.6018711031319688</v>
      </c>
      <c r="I42" s="16">
        <f t="shared" si="10"/>
        <v>-1.0336438199099689</v>
      </c>
      <c r="J42" s="20">
        <f t="shared" si="11"/>
        <v>0.80458058655271247</v>
      </c>
      <c r="K42" s="16">
        <f t="shared" si="6"/>
        <v>4.262228397454721</v>
      </c>
      <c r="L42" s="16"/>
      <c r="M42" s="16"/>
      <c r="N42" s="24"/>
      <c r="O42" s="15">
        <f t="shared" si="1"/>
        <v>-0.15157411838949608</v>
      </c>
      <c r="P42" s="16">
        <f t="shared" si="2"/>
        <v>4.4072912768798851</v>
      </c>
    </row>
    <row r="43" spans="1:16" x14ac:dyDescent="0.55000000000000004">
      <c r="A43" s="11" t="s">
        <v>22</v>
      </c>
      <c r="B43" s="12">
        <v>10</v>
      </c>
      <c r="C43" s="12">
        <v>2014</v>
      </c>
      <c r="D43" s="13">
        <v>4.0710007486897934</v>
      </c>
      <c r="E43" s="13" t="str">
        <f t="shared" si="0"/>
        <v>10/2014</v>
      </c>
      <c r="F43" s="16">
        <f t="shared" si="3"/>
        <v>-0.184716409800596</v>
      </c>
      <c r="G43" s="20">
        <f t="shared" si="4"/>
        <v>0.95659570339817424</v>
      </c>
      <c r="H43" s="16">
        <f t="shared" si="5"/>
        <v>-4.3404296601825765</v>
      </c>
      <c r="I43" s="16">
        <f t="shared" si="10"/>
        <v>-1.1695995917094022</v>
      </c>
      <c r="J43" s="20">
        <f t="shared" si="11"/>
        <v>0.77681954056044089</v>
      </c>
      <c r="K43" s="12"/>
      <c r="L43" s="12"/>
      <c r="M43" s="12"/>
      <c r="N43" s="14"/>
      <c r="O43" s="15">
        <f t="shared" si="1"/>
        <v>-0.18210760283784655</v>
      </c>
      <c r="P43" s="16">
        <f t="shared" si="2"/>
        <v>4.25310835152764</v>
      </c>
    </row>
    <row r="44" spans="1:16" x14ac:dyDescent="0.55000000000000004">
      <c r="A44" s="11" t="s">
        <v>22</v>
      </c>
      <c r="B44" s="12">
        <v>11</v>
      </c>
      <c r="C44" s="12">
        <v>2014</v>
      </c>
      <c r="D44" s="13">
        <v>3.9490525395685698</v>
      </c>
      <c r="E44" s="13" t="str">
        <f t="shared" si="0"/>
        <v>11/2014</v>
      </c>
      <c r="F44" s="16">
        <f t="shared" si="3"/>
        <v>-0.12194820912122362</v>
      </c>
      <c r="G44" s="20">
        <f t="shared" si="4"/>
        <v>0.97004466060084338</v>
      </c>
      <c r="H44" s="16">
        <f t="shared" si="5"/>
        <v>-2.9955339399156622</v>
      </c>
      <c r="I44" s="16">
        <f t="shared" si="10"/>
        <v>-1.3466226590192503</v>
      </c>
      <c r="J44" s="20">
        <f t="shared" si="11"/>
        <v>0.74571275455519825</v>
      </c>
      <c r="K44" s="12"/>
      <c r="L44" s="12"/>
      <c r="M44" s="12"/>
      <c r="N44" s="14"/>
      <c r="O44" s="15">
        <f t="shared" si="1"/>
        <v>-7.9829153374288531E-2</v>
      </c>
      <c r="P44" s="16">
        <f t="shared" si="2"/>
        <v>4.0288816929428588</v>
      </c>
    </row>
    <row r="45" spans="1:16" x14ac:dyDescent="0.55000000000000004">
      <c r="A45" s="11" t="s">
        <v>22</v>
      </c>
      <c r="B45" s="12">
        <v>12</v>
      </c>
      <c r="C45" s="12">
        <v>2014</v>
      </c>
      <c r="D45" s="13">
        <v>4.2609333770512281</v>
      </c>
      <c r="E45" s="13" t="str">
        <f t="shared" si="0"/>
        <v>12/2014</v>
      </c>
      <c r="F45" s="16">
        <f t="shared" si="3"/>
        <v>0.31188083748265827</v>
      </c>
      <c r="G45" s="20">
        <f t="shared" si="4"/>
        <v>1.0789761175263399</v>
      </c>
      <c r="H45" s="16">
        <f t="shared" si="5"/>
        <v>7.8976117526339928</v>
      </c>
      <c r="I45" s="16">
        <f t="shared" si="10"/>
        <v>-1.3912203763683477</v>
      </c>
      <c r="J45" s="20">
        <f t="shared" si="11"/>
        <v>0.75386013242710292</v>
      </c>
      <c r="K45" s="12"/>
      <c r="L45" s="12"/>
      <c r="M45" s="12"/>
      <c r="N45" s="14"/>
      <c r="O45" s="15">
        <f t="shared" si="1"/>
        <v>0.24693685783297248</v>
      </c>
      <c r="P45" s="16">
        <f t="shared" si="2"/>
        <v>4.0139965192182556</v>
      </c>
    </row>
  </sheetData>
  <mergeCells count="3">
    <mergeCell ref="R9:U9"/>
    <mergeCell ref="R10:U10"/>
    <mergeCell ref="R11:U1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Příklad</vt:lpstr>
      <vt:lpstr>Řešení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dcterms:created xsi:type="dcterms:W3CDTF">2020-01-31T18:32:16Z</dcterms:created>
  <dcterms:modified xsi:type="dcterms:W3CDTF">2020-01-31T18:39:15Z</dcterms:modified>
</cp:coreProperties>
</file>