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OM50WEB\EXCEL\EXCOFFL\"/>
    </mc:Choice>
  </mc:AlternateContent>
  <bookViews>
    <workbookView xWindow="0" yWindow="0" windowWidth="19200" windowHeight="11610" activeTab="4"/>
  </bookViews>
  <sheets>
    <sheet name="lPrazdny" sheetId="1" r:id="rId1"/>
    <sheet name="lVydaje" sheetId="2" r:id="rId2"/>
    <sheet name="lDruhy" sheetId="3" r:id="rId3"/>
    <sheet name="lObchody" sheetId="4" r:id="rId4"/>
    <sheet name="lStavebniny" sheetId="5" r:id="rId5"/>
    <sheet name="lStavebObch" sheetId="6" r:id="rId6"/>
    <sheet name="lStavebDbase" sheetId="7" r:id="rId7"/>
    <sheet name="lDomacnost" sheetId="8" r:id="rId8"/>
    <sheet name="lTeplota" sheetId="9" r:id="rId9"/>
    <sheet name="lPhaČer" sheetId="13" r:id="rId10"/>
    <sheet name="lObrazky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3" l="1"/>
  <c r="T56" i="13"/>
  <c r="U56" i="13" s="1"/>
  <c r="M56" i="13"/>
  <c r="P56" i="13" s="1"/>
  <c r="L56" i="13"/>
  <c r="O56" i="13" s="1"/>
  <c r="J56" i="13"/>
  <c r="I56" i="13"/>
  <c r="D56" i="13"/>
  <c r="T55" i="13"/>
  <c r="U55" i="13" s="1"/>
  <c r="M55" i="13"/>
  <c r="P55" i="13" s="1"/>
  <c r="L55" i="13"/>
  <c r="O55" i="13" s="1"/>
  <c r="J55" i="13"/>
  <c r="I55" i="13"/>
  <c r="D55" i="13"/>
  <c r="U54" i="13"/>
  <c r="T54" i="13"/>
  <c r="M54" i="13"/>
  <c r="P54" i="13" s="1"/>
  <c r="L54" i="13"/>
  <c r="O54" i="13" s="1"/>
  <c r="J54" i="13"/>
  <c r="I54" i="13"/>
  <c r="D54" i="13"/>
  <c r="T53" i="13"/>
  <c r="U53" i="13" s="1"/>
  <c r="M53" i="13"/>
  <c r="P53" i="13" s="1"/>
  <c r="L53" i="13"/>
  <c r="O53" i="13" s="1"/>
  <c r="J53" i="13"/>
  <c r="I53" i="13"/>
  <c r="D53" i="13"/>
  <c r="T52" i="13"/>
  <c r="U52" i="13" s="1"/>
  <c r="M52" i="13"/>
  <c r="P52" i="13" s="1"/>
  <c r="L52" i="13"/>
  <c r="O52" i="13" s="1"/>
  <c r="J52" i="13"/>
  <c r="I52" i="13"/>
  <c r="D52" i="13"/>
  <c r="T51" i="13"/>
  <c r="U51" i="13" s="1"/>
  <c r="M51" i="13"/>
  <c r="P51" i="13" s="1"/>
  <c r="L51" i="13"/>
  <c r="O51" i="13" s="1"/>
  <c r="J51" i="13"/>
  <c r="I51" i="13"/>
  <c r="D51" i="13"/>
  <c r="U50" i="13"/>
  <c r="T50" i="13"/>
  <c r="M50" i="13"/>
  <c r="P50" i="13" s="1"/>
  <c r="L50" i="13"/>
  <c r="O50" i="13" s="1"/>
  <c r="J50" i="13"/>
  <c r="I50" i="13"/>
  <c r="D50" i="13"/>
  <c r="T49" i="13"/>
  <c r="U49" i="13" s="1"/>
  <c r="M49" i="13"/>
  <c r="P49" i="13" s="1"/>
  <c r="L49" i="13"/>
  <c r="O49" i="13" s="1"/>
  <c r="J49" i="13"/>
  <c r="I49" i="13"/>
  <c r="D49" i="13"/>
  <c r="T48" i="13"/>
  <c r="U48" i="13" s="1"/>
  <c r="M48" i="13"/>
  <c r="P48" i="13" s="1"/>
  <c r="L48" i="13"/>
  <c r="O48" i="13" s="1"/>
  <c r="J48" i="13"/>
  <c r="I48" i="13"/>
  <c r="D48" i="13"/>
  <c r="T47" i="13"/>
  <c r="U47" i="13" s="1"/>
  <c r="M47" i="13"/>
  <c r="P47" i="13" s="1"/>
  <c r="L47" i="13"/>
  <c r="O47" i="13" s="1"/>
  <c r="J47" i="13"/>
  <c r="I47" i="13"/>
  <c r="D47" i="13"/>
  <c r="U46" i="13"/>
  <c r="T46" i="13"/>
  <c r="M46" i="13"/>
  <c r="P46" i="13" s="1"/>
  <c r="L46" i="13"/>
  <c r="O46" i="13" s="1"/>
  <c r="J46" i="13"/>
  <c r="I46" i="13"/>
  <c r="D46" i="13"/>
  <c r="T45" i="13"/>
  <c r="U45" i="13" s="1"/>
  <c r="M45" i="13"/>
  <c r="P45" i="13" s="1"/>
  <c r="L45" i="13"/>
  <c r="O45" i="13" s="1"/>
  <c r="J45" i="13"/>
  <c r="I45" i="13"/>
  <c r="D45" i="13"/>
  <c r="T44" i="13"/>
  <c r="U44" i="13" s="1"/>
  <c r="M44" i="13"/>
  <c r="P44" i="13" s="1"/>
  <c r="L44" i="13"/>
  <c r="O44" i="13" s="1"/>
  <c r="J44" i="13"/>
  <c r="I44" i="13"/>
  <c r="D44" i="13"/>
  <c r="T43" i="13"/>
  <c r="U43" i="13" s="1"/>
  <c r="M43" i="13"/>
  <c r="P43" i="13" s="1"/>
  <c r="L43" i="13"/>
  <c r="O43" i="13" s="1"/>
  <c r="J43" i="13"/>
  <c r="I43" i="13"/>
  <c r="D43" i="13"/>
  <c r="U42" i="13"/>
  <c r="T42" i="13"/>
  <c r="M42" i="13"/>
  <c r="P42" i="13" s="1"/>
  <c r="L42" i="13"/>
  <c r="O42" i="13" s="1"/>
  <c r="J42" i="13"/>
  <c r="I42" i="13"/>
  <c r="D42" i="13"/>
  <c r="T41" i="13"/>
  <c r="U41" i="13" s="1"/>
  <c r="M41" i="13"/>
  <c r="P41" i="13" s="1"/>
  <c r="L41" i="13"/>
  <c r="O41" i="13" s="1"/>
  <c r="J41" i="13"/>
  <c r="I41" i="13"/>
  <c r="D41" i="13"/>
  <c r="T40" i="13"/>
  <c r="U40" i="13" s="1"/>
  <c r="M40" i="13"/>
  <c r="P40" i="13" s="1"/>
  <c r="L40" i="13"/>
  <c r="O40" i="13" s="1"/>
  <c r="J40" i="13"/>
  <c r="I40" i="13"/>
  <c r="D40" i="13"/>
  <c r="T39" i="13"/>
  <c r="U39" i="13" s="1"/>
  <c r="M39" i="13"/>
  <c r="P39" i="13" s="1"/>
  <c r="L39" i="13"/>
  <c r="O39" i="13" s="1"/>
  <c r="J39" i="13"/>
  <c r="I39" i="13"/>
  <c r="D39" i="13"/>
  <c r="U38" i="13"/>
  <c r="T38" i="13"/>
  <c r="M38" i="13"/>
  <c r="P38" i="13" s="1"/>
  <c r="L38" i="13"/>
  <c r="O38" i="13" s="1"/>
  <c r="J38" i="13"/>
  <c r="I38" i="13"/>
  <c r="D38" i="13"/>
  <c r="T37" i="13"/>
  <c r="U37" i="13" s="1"/>
  <c r="M37" i="13"/>
  <c r="P37" i="13" s="1"/>
  <c r="L37" i="13"/>
  <c r="O37" i="13" s="1"/>
  <c r="J37" i="13"/>
  <c r="I37" i="13"/>
  <c r="D37" i="13"/>
  <c r="T36" i="13"/>
  <c r="U36" i="13" s="1"/>
  <c r="M36" i="13"/>
  <c r="P36" i="13" s="1"/>
  <c r="L36" i="13"/>
  <c r="O36" i="13" s="1"/>
  <c r="J36" i="13"/>
  <c r="I36" i="13"/>
  <c r="D36" i="13"/>
  <c r="T35" i="13"/>
  <c r="U35" i="13" s="1"/>
  <c r="M35" i="13"/>
  <c r="P35" i="13" s="1"/>
  <c r="L35" i="13"/>
  <c r="O35" i="13" s="1"/>
  <c r="J35" i="13"/>
  <c r="I35" i="13"/>
  <c r="D35" i="13"/>
  <c r="U34" i="13"/>
  <c r="T34" i="13"/>
  <c r="M34" i="13"/>
  <c r="P34" i="13" s="1"/>
  <c r="L34" i="13"/>
  <c r="O34" i="13" s="1"/>
  <c r="J34" i="13"/>
  <c r="I34" i="13"/>
  <c r="D34" i="13"/>
  <c r="T33" i="13"/>
  <c r="U33" i="13" s="1"/>
  <c r="M33" i="13"/>
  <c r="P33" i="13" s="1"/>
  <c r="L33" i="13"/>
  <c r="O33" i="13" s="1"/>
  <c r="J33" i="13"/>
  <c r="I33" i="13"/>
  <c r="D33" i="13"/>
  <c r="T32" i="13"/>
  <c r="U32" i="13" s="1"/>
  <c r="M32" i="13"/>
  <c r="P32" i="13" s="1"/>
  <c r="L32" i="13"/>
  <c r="O32" i="13" s="1"/>
  <c r="J32" i="13"/>
  <c r="I32" i="13"/>
  <c r="D32" i="13"/>
  <c r="T31" i="13"/>
  <c r="U31" i="13" s="1"/>
  <c r="M31" i="13"/>
  <c r="P31" i="13" s="1"/>
  <c r="L31" i="13"/>
  <c r="O31" i="13" s="1"/>
  <c r="J31" i="13"/>
  <c r="I31" i="13"/>
  <c r="D31" i="13"/>
  <c r="U30" i="13"/>
  <c r="T30" i="13"/>
  <c r="M30" i="13"/>
  <c r="P30" i="13" s="1"/>
  <c r="L30" i="13"/>
  <c r="O30" i="13" s="1"/>
  <c r="J30" i="13"/>
  <c r="I30" i="13"/>
  <c r="D30" i="13"/>
  <c r="T29" i="13"/>
  <c r="U29" i="13" s="1"/>
  <c r="M29" i="13"/>
  <c r="P29" i="13" s="1"/>
  <c r="L29" i="13"/>
  <c r="O29" i="13" s="1"/>
  <c r="J29" i="13"/>
  <c r="I29" i="13"/>
  <c r="D29" i="13"/>
  <c r="T28" i="13"/>
  <c r="U28" i="13" s="1"/>
  <c r="M28" i="13"/>
  <c r="P28" i="13" s="1"/>
  <c r="L28" i="13"/>
  <c r="O28" i="13" s="1"/>
  <c r="J28" i="13"/>
  <c r="I28" i="13"/>
  <c r="D28" i="13"/>
  <c r="T27" i="13"/>
  <c r="U27" i="13" s="1"/>
  <c r="M27" i="13"/>
  <c r="P27" i="13" s="1"/>
  <c r="L27" i="13"/>
  <c r="O27" i="13" s="1"/>
  <c r="J27" i="13"/>
  <c r="I27" i="13"/>
  <c r="D27" i="13"/>
  <c r="U26" i="13"/>
  <c r="T26" i="13"/>
  <c r="M26" i="13"/>
  <c r="P26" i="13" s="1"/>
  <c r="L26" i="13"/>
  <c r="O26" i="13" s="1"/>
  <c r="J26" i="13"/>
  <c r="I26" i="13"/>
  <c r="D26" i="13"/>
  <c r="T25" i="13"/>
  <c r="U25" i="13" s="1"/>
  <c r="M25" i="13"/>
  <c r="P25" i="13" s="1"/>
  <c r="L25" i="13"/>
  <c r="O25" i="13" s="1"/>
  <c r="J25" i="13"/>
  <c r="I25" i="13"/>
  <c r="D25" i="13"/>
  <c r="T24" i="13"/>
  <c r="U24" i="13" s="1"/>
  <c r="M24" i="13"/>
  <c r="P24" i="13" s="1"/>
  <c r="L24" i="13"/>
  <c r="O24" i="13" s="1"/>
  <c r="J24" i="13"/>
  <c r="I24" i="13"/>
  <c r="D24" i="13"/>
  <c r="T23" i="13"/>
  <c r="U23" i="13" s="1"/>
  <c r="M23" i="13"/>
  <c r="P23" i="13" s="1"/>
  <c r="L23" i="13"/>
  <c r="O23" i="13" s="1"/>
  <c r="J23" i="13"/>
  <c r="I23" i="13"/>
  <c r="D23" i="13"/>
  <c r="U22" i="13"/>
  <c r="T22" i="13"/>
  <c r="M22" i="13"/>
  <c r="P22" i="13" s="1"/>
  <c r="L22" i="13"/>
  <c r="O22" i="13" s="1"/>
  <c r="J22" i="13"/>
  <c r="I22" i="13"/>
  <c r="D22" i="13"/>
  <c r="T21" i="13"/>
  <c r="U21" i="13" s="1"/>
  <c r="M21" i="13"/>
  <c r="P21" i="13" s="1"/>
  <c r="L21" i="13"/>
  <c r="O21" i="13" s="1"/>
  <c r="J21" i="13"/>
  <c r="I21" i="13"/>
  <c r="D21" i="13"/>
  <c r="T20" i="13"/>
  <c r="U20" i="13" s="1"/>
  <c r="M20" i="13"/>
  <c r="P20" i="13" s="1"/>
  <c r="L20" i="13"/>
  <c r="O20" i="13" s="1"/>
  <c r="J20" i="13"/>
  <c r="I20" i="13"/>
  <c r="D20" i="13"/>
  <c r="T19" i="13"/>
  <c r="U19" i="13" s="1"/>
  <c r="M19" i="13"/>
  <c r="P19" i="13" s="1"/>
  <c r="L19" i="13"/>
  <c r="O19" i="13" s="1"/>
  <c r="J19" i="13"/>
  <c r="I19" i="13"/>
  <c r="D19" i="13"/>
  <c r="U18" i="13"/>
  <c r="T18" i="13"/>
  <c r="M18" i="13"/>
  <c r="P18" i="13" s="1"/>
  <c r="L18" i="13"/>
  <c r="O18" i="13" s="1"/>
  <c r="J18" i="13"/>
  <c r="I18" i="13"/>
  <c r="D18" i="13"/>
  <c r="T17" i="13"/>
  <c r="U17" i="13" s="1"/>
  <c r="M17" i="13"/>
  <c r="P17" i="13" s="1"/>
  <c r="L17" i="13"/>
  <c r="O17" i="13" s="1"/>
  <c r="J17" i="13"/>
  <c r="I17" i="13"/>
  <c r="D17" i="13"/>
  <c r="T16" i="13"/>
  <c r="U16" i="13" s="1"/>
  <c r="M16" i="13"/>
  <c r="P16" i="13" s="1"/>
  <c r="L16" i="13"/>
  <c r="O16" i="13" s="1"/>
  <c r="J16" i="13"/>
  <c r="I16" i="13"/>
  <c r="D16" i="13"/>
  <c r="T15" i="13"/>
  <c r="U15" i="13" s="1"/>
  <c r="M15" i="13"/>
  <c r="P15" i="13" s="1"/>
  <c r="L15" i="13"/>
  <c r="O15" i="13" s="1"/>
  <c r="J15" i="13"/>
  <c r="I15" i="13"/>
  <c r="D15" i="13"/>
  <c r="U14" i="13"/>
  <c r="T14" i="13"/>
  <c r="M14" i="13"/>
  <c r="P14" i="13" s="1"/>
  <c r="L14" i="13"/>
  <c r="O14" i="13" s="1"/>
  <c r="J14" i="13"/>
  <c r="I14" i="13"/>
  <c r="D14" i="13"/>
  <c r="T13" i="13"/>
  <c r="U13" i="13" s="1"/>
  <c r="M13" i="13"/>
  <c r="P13" i="13" s="1"/>
  <c r="L13" i="13"/>
  <c r="O13" i="13" s="1"/>
  <c r="J13" i="13"/>
  <c r="I13" i="13"/>
  <c r="D13" i="13"/>
  <c r="T12" i="13"/>
  <c r="U12" i="13" s="1"/>
  <c r="M12" i="13"/>
  <c r="P12" i="13" s="1"/>
  <c r="L12" i="13"/>
  <c r="O12" i="13" s="1"/>
  <c r="J12" i="13"/>
  <c r="I12" i="13"/>
  <c r="D12" i="13"/>
  <c r="T11" i="13"/>
  <c r="U11" i="13" s="1"/>
  <c r="M11" i="13"/>
  <c r="P11" i="13" s="1"/>
  <c r="L11" i="13"/>
  <c r="O11" i="13" s="1"/>
  <c r="J11" i="13"/>
  <c r="I11" i="13"/>
  <c r="D11" i="13"/>
  <c r="U10" i="13"/>
  <c r="T10" i="13"/>
  <c r="M10" i="13"/>
  <c r="P10" i="13" s="1"/>
  <c r="L10" i="13"/>
  <c r="O10" i="13" s="1"/>
  <c r="J10" i="13"/>
  <c r="I10" i="13"/>
  <c r="D10" i="13"/>
  <c r="T9" i="13"/>
  <c r="U9" i="13" s="1"/>
  <c r="M9" i="13"/>
  <c r="P9" i="13" s="1"/>
  <c r="L9" i="13"/>
  <c r="O9" i="13" s="1"/>
  <c r="J9" i="13"/>
  <c r="I9" i="13"/>
  <c r="D9" i="13"/>
  <c r="T8" i="13"/>
  <c r="U8" i="13" s="1"/>
  <c r="M8" i="13"/>
  <c r="P8" i="13" s="1"/>
  <c r="L8" i="13"/>
  <c r="O8" i="13" s="1"/>
  <c r="J8" i="13"/>
  <c r="I8" i="13"/>
  <c r="D8" i="13"/>
  <c r="T7" i="13"/>
  <c r="U7" i="13" s="1"/>
  <c r="M7" i="13"/>
  <c r="P7" i="13" s="1"/>
  <c r="L7" i="13"/>
  <c r="O7" i="13" s="1"/>
  <c r="J7" i="13"/>
  <c r="I7" i="13"/>
  <c r="D7" i="13"/>
  <c r="U6" i="13"/>
  <c r="T6" i="13"/>
  <c r="M6" i="13"/>
  <c r="P6" i="13" s="1"/>
  <c r="L6" i="13"/>
  <c r="O6" i="13" s="1"/>
  <c r="J6" i="13"/>
  <c r="I6" i="13"/>
  <c r="D6" i="13"/>
  <c r="T5" i="13"/>
  <c r="U5" i="13" s="1"/>
  <c r="M5" i="13"/>
  <c r="P5" i="13" s="1"/>
  <c r="L5" i="13"/>
  <c r="O5" i="13" s="1"/>
  <c r="J5" i="13"/>
  <c r="I5" i="13"/>
  <c r="D5" i="13"/>
  <c r="M4" i="13"/>
  <c r="P4" i="13" s="1"/>
  <c r="L4" i="13"/>
  <c r="O4" i="13" s="1"/>
  <c r="D4" i="13"/>
</calcChain>
</file>

<file path=xl/sharedStrings.xml><?xml version="1.0" encoding="utf-8"?>
<sst xmlns="http://schemas.openxmlformats.org/spreadsheetml/2006/main" count="623" uniqueCount="196">
  <si>
    <t>DATUM</t>
  </si>
  <si>
    <t>KC</t>
  </si>
  <si>
    <t>CO</t>
  </si>
  <si>
    <t>MNOZSTVI</t>
  </si>
  <si>
    <t>JEDNOTKA</t>
  </si>
  <si>
    <t>DRUH</t>
  </si>
  <si>
    <t>OBCHOD</t>
  </si>
  <si>
    <t>Chléb normální</t>
  </si>
  <si>
    <t>kg</t>
  </si>
  <si>
    <t>CH</t>
  </si>
  <si>
    <t>D</t>
  </si>
  <si>
    <t>Rohlíky</t>
  </si>
  <si>
    <t>ks</t>
  </si>
  <si>
    <t>Máslo</t>
  </si>
  <si>
    <t>TU</t>
  </si>
  <si>
    <t>Kapucino</t>
  </si>
  <si>
    <t>KA</t>
  </si>
  <si>
    <t>Bohemia Brut</t>
  </si>
  <si>
    <t>l</t>
  </si>
  <si>
    <t>AL</t>
  </si>
  <si>
    <t>A</t>
  </si>
  <si>
    <t>Rajčata</t>
  </si>
  <si>
    <t>ZE</t>
  </si>
  <si>
    <t>Řezy z matjesa</t>
  </si>
  <si>
    <t>RD</t>
  </si>
  <si>
    <t>Hermelín</t>
  </si>
  <si>
    <t>ML</t>
  </si>
  <si>
    <t>Jogurt</t>
  </si>
  <si>
    <t>Relax pomer.</t>
  </si>
  <si>
    <t>NN</t>
  </si>
  <si>
    <t>Mattoni</t>
  </si>
  <si>
    <t>K</t>
  </si>
  <si>
    <t>Pomer. Džus</t>
  </si>
  <si>
    <t>Vlašský</t>
  </si>
  <si>
    <t>PO</t>
  </si>
  <si>
    <t>Sekaná</t>
  </si>
  <si>
    <t>Mléko</t>
  </si>
  <si>
    <t>Paralen</t>
  </si>
  <si>
    <t>LE</t>
  </si>
  <si>
    <t>M</t>
  </si>
  <si>
    <t>Sunar</t>
  </si>
  <si>
    <t>DV</t>
  </si>
  <si>
    <t>Tvrdý sýr</t>
  </si>
  <si>
    <t>Papriky</t>
  </si>
  <si>
    <t>Rýže</t>
  </si>
  <si>
    <t>Steril.fazole</t>
  </si>
  <si>
    <t>Borges Extra Virgin</t>
  </si>
  <si>
    <t>Mariana Dessert</t>
  </si>
  <si>
    <t>SK</t>
  </si>
  <si>
    <t>Hellmanns</t>
  </si>
  <si>
    <t>KOD</t>
  </si>
  <si>
    <t>NAZEV</t>
  </si>
  <si>
    <t>DAN</t>
  </si>
  <si>
    <t>Alkoholické nápoje</t>
  </si>
  <si>
    <t>CU</t>
  </si>
  <si>
    <t>Cukr, cukrářské výrobky</t>
  </si>
  <si>
    <t>Dětská výživa</t>
  </si>
  <si>
    <t>Chléb, pečivo</t>
  </si>
  <si>
    <t>Káva, čaj</t>
  </si>
  <si>
    <t>Léky</t>
  </si>
  <si>
    <t>MA</t>
  </si>
  <si>
    <t>Maso, masné výrobky</t>
  </si>
  <si>
    <t>Mléko, mléčné výrobky</t>
  </si>
  <si>
    <t>MO</t>
  </si>
  <si>
    <t>Mouka</t>
  </si>
  <si>
    <t>Nealkoholické nápoje</t>
  </si>
  <si>
    <t>OV</t>
  </si>
  <si>
    <t>Ovoce</t>
  </si>
  <si>
    <t>Polotovary, hotová jídla</t>
  </si>
  <si>
    <t>Ryby, drůbež, zvěřina</t>
  </si>
  <si>
    <t>Sůl, koření</t>
  </si>
  <si>
    <t>Tuky</t>
  </si>
  <si>
    <t>UZ</t>
  </si>
  <si>
    <t>Uzeniny</t>
  </si>
  <si>
    <t>Zelenina</t>
  </si>
  <si>
    <t>SIDLO</t>
  </si>
  <si>
    <t>OBCHODU</t>
  </si>
  <si>
    <t>Albert</t>
  </si>
  <si>
    <t>Brno</t>
  </si>
  <si>
    <t>Delvita</t>
  </si>
  <si>
    <t>Pardubice</t>
  </si>
  <si>
    <t>Kaufland</t>
  </si>
  <si>
    <t>Praha</t>
  </si>
  <si>
    <t>DrMax</t>
  </si>
  <si>
    <t>Petr</t>
  </si>
  <si>
    <t>Cihly</t>
  </si>
  <si>
    <t>Karel</t>
  </si>
  <si>
    <t>Malta</t>
  </si>
  <si>
    <t>Mirek</t>
  </si>
  <si>
    <t>Písek</t>
  </si>
  <si>
    <t>Pavel</t>
  </si>
  <si>
    <t>Pisek</t>
  </si>
  <si>
    <t>Hornbach</t>
  </si>
  <si>
    <t>Baumax</t>
  </si>
  <si>
    <t>I.Q.</t>
  </si>
  <si>
    <t>II.Q.</t>
  </si>
  <si>
    <t>III.Q.</t>
  </si>
  <si>
    <t>IV.Q.</t>
  </si>
  <si>
    <t>Potraviny</t>
  </si>
  <si>
    <t>Drogerie</t>
  </si>
  <si>
    <t>Oblečení</t>
  </si>
  <si>
    <t>Bydlení</t>
  </si>
  <si>
    <t>Auto</t>
  </si>
  <si>
    <t>Nábytek</t>
  </si>
  <si>
    <t>Jiné</t>
  </si>
  <si>
    <t>HODINA</t>
  </si>
  <si>
    <t>TEPLOTA</t>
  </si>
  <si>
    <t>VLHKOST</t>
  </si>
  <si>
    <t>TLAK</t>
  </si>
  <si>
    <t>JMENO</t>
  </si>
  <si>
    <t>ZBOZI</t>
  </si>
  <si>
    <t>NAKOUPENO</t>
  </si>
  <si>
    <t>CENA</t>
  </si>
  <si>
    <t>LEDEN</t>
  </si>
  <si>
    <t>UNOR</t>
  </si>
  <si>
    <t>BREZEN</t>
  </si>
  <si>
    <t>MESIC</t>
  </si>
  <si>
    <t>KATEGORIE</t>
  </si>
  <si>
    <t>JEDCENA</t>
  </si>
  <si>
    <t>Paprika mletá</t>
  </si>
  <si>
    <t>T458.1532  : 721.532-0 : Velký Hektor</t>
  </si>
  <si>
    <t>ID</t>
  </si>
  <si>
    <t>Vlak : SP-1285 : trať 210</t>
  </si>
  <si>
    <t>Dle jízdního řádu</t>
  </si>
  <si>
    <t>Čas videa</t>
  </si>
  <si>
    <t>Přepočteno na JŘ</t>
  </si>
  <si>
    <t>dřív(+) později(-)</t>
  </si>
  <si>
    <t>Info o lokalitě</t>
  </si>
  <si>
    <t>Stanice</t>
  </si>
  <si>
    <t>Příj.</t>
  </si>
  <si>
    <t>Odj.</t>
  </si>
  <si>
    <t>Čas</t>
  </si>
  <si>
    <t>Km</t>
  </si>
  <si>
    <t>Zast.</t>
  </si>
  <si>
    <t>Rychl.</t>
  </si>
  <si>
    <t>Místo</t>
  </si>
  <si>
    <t>N.v.</t>
  </si>
  <si>
    <t>Soupání</t>
  </si>
  <si>
    <t>Promile</t>
  </si>
  <si>
    <r>
      <t>P</t>
    </r>
    <r>
      <rPr>
        <sz val="11"/>
        <color theme="1"/>
        <rFont val="Calibri"/>
        <family val="2"/>
        <charset val="238"/>
        <scheme val="minor"/>
      </rPr>
      <t xml:space="preserve">raha hlavní nádraží (Ph) </t>
    </r>
  </si>
  <si>
    <t>žst</t>
  </si>
  <si>
    <t>Tunel (1126 m) - Vinohradský II</t>
  </si>
  <si>
    <t>tunel</t>
  </si>
  <si>
    <t xml:space="preserve">Praha-Vršovice </t>
  </si>
  <si>
    <t>Praha-Vršovice depo</t>
  </si>
  <si>
    <t>sz</t>
  </si>
  <si>
    <t>Michle AHr</t>
  </si>
  <si>
    <t>AHr</t>
  </si>
  <si>
    <t>Praha-Kačerov</t>
  </si>
  <si>
    <t>zast</t>
  </si>
  <si>
    <t>Praha-Krč</t>
  </si>
  <si>
    <t xml:space="preserve">Historické místo 557/1 </t>
  </si>
  <si>
    <t>hm</t>
  </si>
  <si>
    <t>Praha-Braník</t>
  </si>
  <si>
    <t>žst (dř)</t>
  </si>
  <si>
    <t xml:space="preserve">Historické místo 557/2 </t>
  </si>
  <si>
    <t>Praha-Modřany zastávka</t>
  </si>
  <si>
    <t>zast+výh</t>
  </si>
  <si>
    <t xml:space="preserve">Historické místo 557/3 </t>
  </si>
  <si>
    <t>Praha-Modřany</t>
  </si>
  <si>
    <t>Praha-Komořany</t>
  </si>
  <si>
    <t>Praha-Zbraslav</t>
  </si>
  <si>
    <t>hranice kraje</t>
  </si>
  <si>
    <t>hk</t>
  </si>
  <si>
    <t>Dolní Břežany-Jarov</t>
  </si>
  <si>
    <t>Tunel (393 m) - Jarovský</t>
  </si>
  <si>
    <t>Vrané nad Vltavou</t>
  </si>
  <si>
    <t>Skochovice</t>
  </si>
  <si>
    <t>Skochovice odb.</t>
  </si>
  <si>
    <t>odb (dř)</t>
  </si>
  <si>
    <t>Tunel (209 m) - Skochovický</t>
  </si>
  <si>
    <t>Tunel (98 m) - Libřický</t>
  </si>
  <si>
    <t>Davle-Libřice</t>
  </si>
  <si>
    <t>Tunel (180 m) - Davelský</t>
  </si>
  <si>
    <t>Davle</t>
  </si>
  <si>
    <t>Petrov-Chlomek</t>
  </si>
  <si>
    <t>Petrov u Prahy</t>
  </si>
  <si>
    <t>Tunel (50 m) - Pikovický</t>
  </si>
  <si>
    <t>Luka pod Medníkem</t>
  </si>
  <si>
    <t>Tunel (145 m) - Jílovský II</t>
  </si>
  <si>
    <t>Viadukt Žampach</t>
  </si>
  <si>
    <t>viadukt</t>
  </si>
  <si>
    <t>Tunel (96 m) - Jílovský I</t>
  </si>
  <si>
    <t>Jílové u Prahy</t>
  </si>
  <si>
    <t>Kamenný Přívoz</t>
  </si>
  <si>
    <t>zast+nákl</t>
  </si>
  <si>
    <t>Prosečnice</t>
  </si>
  <si>
    <t>Krhanice Lom</t>
  </si>
  <si>
    <t>vl</t>
  </si>
  <si>
    <t>Krhanice</t>
  </si>
  <si>
    <t>Chrást nad Sázavou</t>
  </si>
  <si>
    <t>Týnec nad Sázavou</t>
  </si>
  <si>
    <t>Pecerady</t>
  </si>
  <si>
    <t>Poříčí nad Sázavou-Svárov</t>
  </si>
  <si>
    <t>Poříčí nad Sázavou</t>
  </si>
  <si>
    <r>
      <t>Č</t>
    </r>
    <r>
      <rPr>
        <sz val="11"/>
        <color theme="1"/>
        <rFont val="Calibri"/>
        <family val="2"/>
        <charset val="238"/>
        <scheme val="minor"/>
      </rPr>
      <t>erčany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</si>
</sst>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ddd\ d/m/yyyy"/>
    <numFmt numFmtId="167" formatCode="[h]:mm:ss;@"/>
    <numFmt numFmtId="168" formatCode="m:ss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45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/>
    </xf>
    <xf numFmtId="0" fontId="0" fillId="0" borderId="2" xfId="0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21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7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vertical="center"/>
    </xf>
    <xf numFmtId="165" fontId="4" fillId="0" borderId="0" xfId="0" applyNumberFormat="1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</xdr:colOff>
      <xdr:row>2</xdr:row>
      <xdr:rowOff>0</xdr:rowOff>
    </xdr:from>
    <xdr:to>
      <xdr:col>27</xdr:col>
      <xdr:colOff>137414</xdr:colOff>
      <xdr:row>10</xdr:row>
      <xdr:rowOff>171225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6576" y="447675"/>
          <a:ext cx="3185413" cy="18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3</xdr:row>
      <xdr:rowOff>15240</xdr:rowOff>
    </xdr:from>
    <xdr:to>
      <xdr:col>3</xdr:col>
      <xdr:colOff>320040</xdr:colOff>
      <xdr:row>13</xdr:row>
      <xdr:rowOff>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563880"/>
          <a:ext cx="1798320" cy="181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</xdr:colOff>
      <xdr:row>17</xdr:row>
      <xdr:rowOff>53340</xdr:rowOff>
    </xdr:from>
    <xdr:to>
      <xdr:col>4</xdr:col>
      <xdr:colOff>45720</xdr:colOff>
      <xdr:row>23</xdr:row>
      <xdr:rowOff>68580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3162300"/>
          <a:ext cx="1828800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236220</xdr:colOff>
      <xdr:row>14</xdr:row>
      <xdr:rowOff>175260</xdr:rowOff>
    </xdr:from>
    <xdr:to>
      <xdr:col>8</xdr:col>
      <xdr:colOff>114300</xdr:colOff>
      <xdr:row>24</xdr:row>
      <xdr:rowOff>167640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4220" y="2735580"/>
          <a:ext cx="1706880" cy="1821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60960</xdr:colOff>
      <xdr:row>2</xdr:row>
      <xdr:rowOff>68580</xdr:rowOff>
    </xdr:from>
    <xdr:to>
      <xdr:col>8</xdr:col>
      <xdr:colOff>220980</xdr:colOff>
      <xdr:row>13</xdr:row>
      <xdr:rowOff>45720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8960" y="434340"/>
          <a:ext cx="1988820" cy="198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PhaČer"/>
  <dimension ref="A1:U57"/>
  <sheetViews>
    <sheetView workbookViewId="0"/>
  </sheetViews>
  <sheetFormatPr defaultRowHeight="15" x14ac:dyDescent="0.25"/>
  <cols>
    <col min="1" max="1" width="45" bestFit="1" customWidth="1"/>
    <col min="6" max="6" width="4.28515625" customWidth="1"/>
    <col min="11" max="11" width="4.28515625" customWidth="1"/>
    <col min="14" max="14" width="4.28515625" customWidth="1"/>
    <col min="17" max="17" width="4.28515625" customWidth="1"/>
  </cols>
  <sheetData>
    <row r="1" spans="1:21" ht="19.5" thickBot="1" x14ac:dyDescent="0.35">
      <c r="A1" s="4" t="s">
        <v>120</v>
      </c>
      <c r="I1" s="5"/>
      <c r="J1" s="6"/>
      <c r="N1" t="s">
        <v>121</v>
      </c>
      <c r="O1" s="24">
        <v>43702</v>
      </c>
      <c r="P1" s="24"/>
      <c r="R1" s="7"/>
      <c r="S1" s="7"/>
      <c r="T1" s="7"/>
      <c r="U1" s="7"/>
    </row>
    <row r="2" spans="1:21" ht="15.75" thickBot="1" x14ac:dyDescent="0.3">
      <c r="A2" s="8" t="s">
        <v>122</v>
      </c>
      <c r="B2" s="21" t="s">
        <v>123</v>
      </c>
      <c r="C2" s="22"/>
      <c r="D2" s="22"/>
      <c r="E2" s="23"/>
      <c r="G2" s="21" t="s">
        <v>124</v>
      </c>
      <c r="H2" s="22"/>
      <c r="I2" s="22"/>
      <c r="J2" s="23"/>
      <c r="L2" s="21" t="s">
        <v>125</v>
      </c>
      <c r="M2" s="23"/>
      <c r="O2" s="21" t="s">
        <v>126</v>
      </c>
      <c r="P2" s="23"/>
      <c r="R2" s="21" t="s">
        <v>127</v>
      </c>
      <c r="S2" s="22"/>
      <c r="T2" s="22"/>
      <c r="U2" s="23"/>
    </row>
    <row r="3" spans="1:21" x14ac:dyDescent="0.25">
      <c r="A3" s="9" t="s">
        <v>128</v>
      </c>
      <c r="B3" s="10" t="s">
        <v>129</v>
      </c>
      <c r="C3" s="10" t="s">
        <v>130</v>
      </c>
      <c r="D3" s="10" t="s">
        <v>131</v>
      </c>
      <c r="E3" s="10" t="s">
        <v>132</v>
      </c>
      <c r="F3" s="9"/>
      <c r="G3" s="10" t="s">
        <v>129</v>
      </c>
      <c r="H3" s="10" t="s">
        <v>130</v>
      </c>
      <c r="I3" s="10" t="s">
        <v>133</v>
      </c>
      <c r="J3" s="11" t="s">
        <v>134</v>
      </c>
      <c r="K3" s="9"/>
      <c r="L3" s="10" t="s">
        <v>129</v>
      </c>
      <c r="M3" s="10" t="s">
        <v>130</v>
      </c>
      <c r="N3" s="9"/>
      <c r="O3" s="10" t="s">
        <v>129</v>
      </c>
      <c r="P3" s="10" t="s">
        <v>130</v>
      </c>
      <c r="Q3" s="9"/>
      <c r="R3" s="9" t="s">
        <v>135</v>
      </c>
      <c r="S3" s="10" t="s">
        <v>136</v>
      </c>
      <c r="T3" s="10" t="s">
        <v>137</v>
      </c>
      <c r="U3" s="10" t="s">
        <v>138</v>
      </c>
    </row>
    <row r="4" spans="1:21" s="7" customFormat="1" ht="23.25" x14ac:dyDescent="0.25">
      <c r="A4" s="12" t="s">
        <v>139</v>
      </c>
      <c r="B4" s="13">
        <v>0.5180555555555556</v>
      </c>
      <c r="C4" s="13">
        <v>0.5180555555555556</v>
      </c>
      <c r="D4" s="14">
        <f t="shared" ref="D4:D56" si="0">C4-$C$1934</f>
        <v>0.5180555555555556</v>
      </c>
      <c r="E4" s="15">
        <v>0</v>
      </c>
      <c r="G4" s="13">
        <v>2.3148148148148146E-4</v>
      </c>
      <c r="H4" s="13">
        <v>2.3148148148148146E-4</v>
      </c>
      <c r="J4" s="16"/>
      <c r="L4" s="13">
        <f t="shared" ref="L4:L56" si="1">$B$1934+G4-$G$1934</f>
        <v>2.3148148148148146E-4</v>
      </c>
      <c r="M4" s="13">
        <f t="shared" ref="M4:M56" si="2">$C$1934+H4-$H$1934</f>
        <v>2.3148148148148146E-4</v>
      </c>
      <c r="O4" s="16">
        <f t="shared" ref="O4:P19" si="3">24*60*B4-24*60*L4</f>
        <v>745.66666666666674</v>
      </c>
      <c r="P4" s="16">
        <f t="shared" si="3"/>
        <v>745.66666666666674</v>
      </c>
      <c r="R4" s="7" t="s">
        <v>140</v>
      </c>
      <c r="S4" s="7">
        <v>210</v>
      </c>
    </row>
    <row r="5" spans="1:21" x14ac:dyDescent="0.25">
      <c r="A5" t="s">
        <v>141</v>
      </c>
      <c r="B5" s="13">
        <v>0.51852623143257037</v>
      </c>
      <c r="C5" s="13">
        <v>0.51852623143257037</v>
      </c>
      <c r="D5" s="14">
        <f t="shared" si="0"/>
        <v>0.51852623143257037</v>
      </c>
      <c r="E5" s="3">
        <v>0.41700000000000159</v>
      </c>
      <c r="G5" s="17">
        <v>8.9120370370370362E-4</v>
      </c>
      <c r="H5" s="17">
        <v>8.9120370370370362E-4</v>
      </c>
      <c r="I5" s="18">
        <f t="shared" ref="I5:I56" si="4">H5-G5</f>
        <v>0</v>
      </c>
      <c r="J5" s="6">
        <f t="shared" ref="J5:J56" si="5">(E5-E4)/24/(G5-H4)</f>
        <v>26.336842105263262</v>
      </c>
      <c r="L5" s="13">
        <f t="shared" si="1"/>
        <v>8.9120370370370362E-4</v>
      </c>
      <c r="M5" s="13">
        <f t="shared" si="2"/>
        <v>8.9120370370370362E-4</v>
      </c>
      <c r="O5" s="16">
        <f t="shared" si="3"/>
        <v>745.39443992956808</v>
      </c>
      <c r="P5" s="16">
        <f t="shared" si="3"/>
        <v>745.39443992956808</v>
      </c>
      <c r="R5" t="s">
        <v>142</v>
      </c>
      <c r="S5">
        <v>210</v>
      </c>
      <c r="T5">
        <f>S5-S4</f>
        <v>0</v>
      </c>
      <c r="U5" s="6">
        <f>T5/(E5-E4)</f>
        <v>0</v>
      </c>
    </row>
    <row r="6" spans="1:21" x14ac:dyDescent="0.25">
      <c r="A6" t="s">
        <v>141</v>
      </c>
      <c r="B6" s="13">
        <v>0.51979716917242313</v>
      </c>
      <c r="C6" s="13">
        <v>0.51979716917242313</v>
      </c>
      <c r="D6" s="14">
        <f t="shared" si="0"/>
        <v>0.51979716917242313</v>
      </c>
      <c r="E6" s="3">
        <v>1.5429999999999779</v>
      </c>
      <c r="G6" s="17">
        <v>2.0254629629629629E-3</v>
      </c>
      <c r="H6" s="17">
        <v>2.0254629629629629E-3</v>
      </c>
      <c r="I6" s="18">
        <f t="shared" si="4"/>
        <v>0</v>
      </c>
      <c r="J6" s="6">
        <f t="shared" si="5"/>
        <v>41.363265306121576</v>
      </c>
      <c r="L6" s="13">
        <f t="shared" si="1"/>
        <v>2.0254629629629629E-3</v>
      </c>
      <c r="M6" s="13">
        <f t="shared" si="2"/>
        <v>2.0254629629629629E-3</v>
      </c>
      <c r="O6" s="16">
        <f t="shared" si="3"/>
        <v>745.59125694162265</v>
      </c>
      <c r="P6" s="16">
        <f t="shared" si="3"/>
        <v>745.59125694162265</v>
      </c>
      <c r="R6" t="s">
        <v>142</v>
      </c>
      <c r="S6">
        <v>210</v>
      </c>
      <c r="T6">
        <f t="shared" ref="T6:T56" si="6">S6-S5</f>
        <v>0</v>
      </c>
      <c r="U6" s="6">
        <f t="shared" ref="U6:U56" si="7">T6/(E6-E5)</f>
        <v>0</v>
      </c>
    </row>
    <row r="7" spans="1:21" x14ac:dyDescent="0.25">
      <c r="A7" t="s">
        <v>143</v>
      </c>
      <c r="B7" s="13">
        <v>0.52083333333333337</v>
      </c>
      <c r="C7" s="13">
        <v>0.52152777777777781</v>
      </c>
      <c r="D7" s="14">
        <f t="shared" si="0"/>
        <v>0.52152777777777781</v>
      </c>
      <c r="E7" s="3">
        <v>2.4609999999999843</v>
      </c>
      <c r="G7" s="17">
        <v>3.2638888888888891E-3</v>
      </c>
      <c r="H7" s="17">
        <v>4.2708333333333339E-3</v>
      </c>
      <c r="I7" s="18">
        <f t="shared" si="4"/>
        <v>1.0069444444444449E-3</v>
      </c>
      <c r="J7" s="6">
        <f t="shared" si="5"/>
        <v>30.88598130841142</v>
      </c>
      <c r="L7" s="13">
        <f t="shared" si="1"/>
        <v>3.2638888888888891E-3</v>
      </c>
      <c r="M7" s="13">
        <f t="shared" si="2"/>
        <v>4.2708333333333339E-3</v>
      </c>
      <c r="O7" s="16">
        <f t="shared" si="3"/>
        <v>745.3</v>
      </c>
      <c r="P7" s="16">
        <f t="shared" si="3"/>
        <v>744.85</v>
      </c>
      <c r="R7" t="s">
        <v>140</v>
      </c>
      <c r="S7">
        <v>206</v>
      </c>
      <c r="T7">
        <f t="shared" si="6"/>
        <v>-4</v>
      </c>
      <c r="U7" s="6">
        <f t="shared" si="7"/>
        <v>-4.3572984749455035</v>
      </c>
    </row>
    <row r="8" spans="1:21" x14ac:dyDescent="0.25">
      <c r="A8" t="s">
        <v>144</v>
      </c>
      <c r="B8" s="13">
        <v>0.52245235198702356</v>
      </c>
      <c r="C8" s="13">
        <v>0.52245235198702356</v>
      </c>
      <c r="D8" s="14">
        <f t="shared" si="0"/>
        <v>0.52245235198702356</v>
      </c>
      <c r="E8" s="3">
        <v>3.600999999999984</v>
      </c>
      <c r="G8" s="17">
        <v>5.8680555555555543E-3</v>
      </c>
      <c r="H8" s="17">
        <v>5.8680555555555543E-3</v>
      </c>
      <c r="I8" s="18">
        <f t="shared" si="4"/>
        <v>0</v>
      </c>
      <c r="J8" s="6">
        <f t="shared" si="5"/>
        <v>29.739130434782634</v>
      </c>
      <c r="L8" s="13">
        <f t="shared" si="1"/>
        <v>5.8680555555555543E-3</v>
      </c>
      <c r="M8" s="13">
        <f t="shared" si="2"/>
        <v>5.8680555555555543E-3</v>
      </c>
      <c r="O8" s="16">
        <f t="shared" si="3"/>
        <v>743.8813868613139</v>
      </c>
      <c r="P8" s="16">
        <f t="shared" si="3"/>
        <v>743.8813868613139</v>
      </c>
      <c r="R8" t="s">
        <v>145</v>
      </c>
      <c r="S8">
        <v>210</v>
      </c>
      <c r="T8">
        <f t="shared" si="6"/>
        <v>4</v>
      </c>
      <c r="U8" s="6">
        <f t="shared" si="7"/>
        <v>3.5087719298245625</v>
      </c>
    </row>
    <row r="9" spans="1:21" x14ac:dyDescent="0.25">
      <c r="A9" t="s">
        <v>146</v>
      </c>
      <c r="B9" s="13">
        <v>0.52324391727493924</v>
      </c>
      <c r="C9" s="13">
        <v>0.52324391727493924</v>
      </c>
      <c r="D9" s="14">
        <f t="shared" si="0"/>
        <v>0.52324391727493924</v>
      </c>
      <c r="E9" s="3">
        <v>4.576999999999984</v>
      </c>
      <c r="G9" s="17">
        <v>6.6898148148148142E-3</v>
      </c>
      <c r="H9" s="17">
        <v>6.6898148148148142E-3</v>
      </c>
      <c r="I9" s="18">
        <f t="shared" si="4"/>
        <v>0</v>
      </c>
      <c r="J9" s="6">
        <f t="shared" si="5"/>
        <v>49.487323943661927</v>
      </c>
      <c r="L9" s="13">
        <f t="shared" si="1"/>
        <v>6.6898148148148142E-3</v>
      </c>
      <c r="M9" s="13">
        <f t="shared" si="2"/>
        <v>6.6898148148148142E-3</v>
      </c>
      <c r="O9" s="16">
        <f t="shared" si="3"/>
        <v>743.83790754257916</v>
      </c>
      <c r="P9" s="16">
        <f t="shared" si="3"/>
        <v>743.83790754257916</v>
      </c>
      <c r="R9" t="s">
        <v>147</v>
      </c>
      <c r="S9">
        <v>215</v>
      </c>
      <c r="T9">
        <f t="shared" si="6"/>
        <v>5</v>
      </c>
      <c r="U9" s="6">
        <f t="shared" si="7"/>
        <v>5.1229508196721314</v>
      </c>
    </row>
    <row r="10" spans="1:21" x14ac:dyDescent="0.25">
      <c r="A10" t="s">
        <v>148</v>
      </c>
      <c r="B10" s="13">
        <v>0.52430555555555558</v>
      </c>
      <c r="C10" s="13">
        <v>0.52500000000000002</v>
      </c>
      <c r="D10" s="14">
        <f t="shared" si="0"/>
        <v>0.52500000000000002</v>
      </c>
      <c r="E10" s="3">
        <v>5.8859999999999841</v>
      </c>
      <c r="G10" s="17">
        <v>7.743055555555556E-3</v>
      </c>
      <c r="H10" s="17">
        <v>7.858796296296296E-3</v>
      </c>
      <c r="I10" s="18">
        <f t="shared" si="4"/>
        <v>1.1574074074074004E-4</v>
      </c>
      <c r="J10" s="6">
        <f t="shared" si="5"/>
        <v>51.784615384615343</v>
      </c>
      <c r="L10" s="13">
        <f t="shared" si="1"/>
        <v>7.743055555555556E-3</v>
      </c>
      <c r="M10" s="13">
        <f t="shared" si="2"/>
        <v>7.858796296296296E-3</v>
      </c>
      <c r="O10" s="16">
        <f t="shared" si="3"/>
        <v>743.85</v>
      </c>
      <c r="P10" s="16">
        <f t="shared" si="3"/>
        <v>744.68333333333328</v>
      </c>
      <c r="R10" t="s">
        <v>149</v>
      </c>
      <c r="S10">
        <v>220</v>
      </c>
      <c r="T10">
        <f t="shared" si="6"/>
        <v>5</v>
      </c>
      <c r="U10" s="6">
        <f t="shared" si="7"/>
        <v>3.8197097020626427</v>
      </c>
    </row>
    <row r="11" spans="1:21" x14ac:dyDescent="0.25">
      <c r="A11" t="s">
        <v>150</v>
      </c>
      <c r="B11" s="13">
        <v>0.52608527071868749</v>
      </c>
      <c r="C11" s="13">
        <v>0.52608527071868749</v>
      </c>
      <c r="D11" s="14">
        <f t="shared" si="0"/>
        <v>0.52608527071868749</v>
      </c>
      <c r="E11" s="3">
        <v>7.5709999999999846</v>
      </c>
      <c r="G11" s="17">
        <v>9.7685185185185184E-3</v>
      </c>
      <c r="H11" s="17">
        <v>9.7685185185185184E-3</v>
      </c>
      <c r="I11" s="18">
        <f t="shared" si="4"/>
        <v>0</v>
      </c>
      <c r="J11" s="6">
        <f t="shared" si="5"/>
        <v>36.763636363636373</v>
      </c>
      <c r="L11" s="13">
        <f t="shared" si="1"/>
        <v>9.7685185185185184E-3</v>
      </c>
      <c r="M11" s="13">
        <f t="shared" si="2"/>
        <v>9.7685185185185184E-3</v>
      </c>
      <c r="O11" s="16">
        <f t="shared" si="3"/>
        <v>743.49612316824323</v>
      </c>
      <c r="P11" s="16">
        <f t="shared" si="3"/>
        <v>743.49612316824323</v>
      </c>
      <c r="R11" t="s">
        <v>140</v>
      </c>
      <c r="S11">
        <v>215</v>
      </c>
      <c r="T11">
        <f t="shared" si="6"/>
        <v>-5</v>
      </c>
      <c r="U11" s="6">
        <f t="shared" si="7"/>
        <v>-2.9673590504451028</v>
      </c>
    </row>
    <row r="12" spans="1:21" x14ac:dyDescent="0.25">
      <c r="A12" t="s">
        <v>151</v>
      </c>
      <c r="B12" s="13">
        <v>0.5262784939920444</v>
      </c>
      <c r="C12" s="13">
        <v>0.5262784939920444</v>
      </c>
      <c r="D12" s="14">
        <f t="shared" si="0"/>
        <v>0.5262784939920444</v>
      </c>
      <c r="E12" s="3">
        <v>7.8709999999999845</v>
      </c>
      <c r="G12" s="17">
        <v>9.9465331494474167E-3</v>
      </c>
      <c r="H12" s="17">
        <v>9.9465331494474167E-3</v>
      </c>
      <c r="I12" s="18">
        <f t="shared" si="4"/>
        <v>0</v>
      </c>
      <c r="J12" s="6">
        <f t="shared" si="5"/>
        <v>70.218947368391753</v>
      </c>
      <c r="L12" s="13">
        <f t="shared" si="1"/>
        <v>9.9465331494474167E-3</v>
      </c>
      <c r="M12" s="13">
        <f t="shared" si="2"/>
        <v>9.9465331494474167E-3</v>
      </c>
      <c r="O12" s="16">
        <f t="shared" si="3"/>
        <v>743.51802361333966</v>
      </c>
      <c r="P12" s="16">
        <f t="shared" si="3"/>
        <v>743.51802361333966</v>
      </c>
      <c r="R12" t="s">
        <v>152</v>
      </c>
      <c r="S12">
        <v>212</v>
      </c>
      <c r="T12">
        <f t="shared" si="6"/>
        <v>-3</v>
      </c>
      <c r="U12" s="6">
        <f t="shared" si="7"/>
        <v>-10.000000000000005</v>
      </c>
    </row>
    <row r="13" spans="1:21" x14ac:dyDescent="0.25">
      <c r="A13" t="s">
        <v>153</v>
      </c>
      <c r="B13" s="13">
        <v>0.52847222222222223</v>
      </c>
      <c r="C13" s="13">
        <v>0.52916666666666667</v>
      </c>
      <c r="D13" s="14">
        <f t="shared" si="0"/>
        <v>0.52916666666666667</v>
      </c>
      <c r="E13" s="3">
        <v>11.276999999999985</v>
      </c>
      <c r="G13" s="17">
        <v>1.1967592592592592E-2</v>
      </c>
      <c r="H13" s="17">
        <v>1.2465277777777777E-2</v>
      </c>
      <c r="I13" s="18">
        <f t="shared" si="4"/>
        <v>4.9768518518518434E-4</v>
      </c>
      <c r="J13" s="6">
        <f t="shared" si="5"/>
        <v>70.218947368423656</v>
      </c>
      <c r="L13" s="13">
        <f t="shared" si="1"/>
        <v>1.1967592592592592E-2</v>
      </c>
      <c r="M13" s="13">
        <f t="shared" si="2"/>
        <v>1.2465277777777777E-2</v>
      </c>
      <c r="O13" s="16">
        <f t="shared" si="3"/>
        <v>743.76666666666665</v>
      </c>
      <c r="P13" s="16">
        <f t="shared" si="3"/>
        <v>744.05</v>
      </c>
      <c r="R13" t="s">
        <v>154</v>
      </c>
      <c r="S13">
        <v>200</v>
      </c>
      <c r="T13">
        <f t="shared" si="6"/>
        <v>-12</v>
      </c>
      <c r="U13" s="6">
        <f t="shared" si="7"/>
        <v>-3.523194362889019</v>
      </c>
    </row>
    <row r="14" spans="1:21" x14ac:dyDescent="0.25">
      <c r="A14" t="s">
        <v>155</v>
      </c>
      <c r="B14" s="13">
        <v>0.52963879187685936</v>
      </c>
      <c r="C14" s="13">
        <v>0.52963879187685936</v>
      </c>
      <c r="D14" s="14">
        <f t="shared" si="0"/>
        <v>0.52963879187685936</v>
      </c>
      <c r="E14" s="3">
        <v>11.860999999999985</v>
      </c>
      <c r="G14" s="17">
        <v>1.2944674782404094E-2</v>
      </c>
      <c r="H14" s="17">
        <v>1.2944674782404094E-2</v>
      </c>
      <c r="I14" s="18">
        <f t="shared" si="4"/>
        <v>0</v>
      </c>
      <c r="J14" s="6">
        <f t="shared" si="5"/>
        <v>50.758208955228561</v>
      </c>
      <c r="L14" s="13">
        <f t="shared" si="1"/>
        <v>1.2944674782404094E-2</v>
      </c>
      <c r="M14" s="13">
        <f t="shared" si="2"/>
        <v>1.2944674782404094E-2</v>
      </c>
      <c r="O14" s="16">
        <f t="shared" si="3"/>
        <v>744.03952861601567</v>
      </c>
      <c r="P14" s="16">
        <f t="shared" si="3"/>
        <v>744.03952861601567</v>
      </c>
      <c r="R14" t="s">
        <v>152</v>
      </c>
      <c r="S14">
        <v>200</v>
      </c>
      <c r="T14">
        <f t="shared" si="6"/>
        <v>0</v>
      </c>
      <c r="U14" s="6">
        <f t="shared" si="7"/>
        <v>0</v>
      </c>
    </row>
    <row r="15" spans="1:21" x14ac:dyDescent="0.25">
      <c r="A15" t="s">
        <v>156</v>
      </c>
      <c r="B15" s="13">
        <v>0.53145776742982798</v>
      </c>
      <c r="C15" s="13">
        <v>0.53145776742982798</v>
      </c>
      <c r="D15" s="14">
        <f t="shared" si="0"/>
        <v>0.53145776742982798</v>
      </c>
      <c r="E15" s="3">
        <v>14.110999999999985</v>
      </c>
      <c r="G15" s="17">
        <v>1.4791666666666668E-2</v>
      </c>
      <c r="H15" s="17">
        <v>1.4791666666666668E-2</v>
      </c>
      <c r="I15" s="18">
        <f t="shared" si="4"/>
        <v>0</v>
      </c>
      <c r="J15" s="6">
        <f t="shared" si="5"/>
        <v>50.758208955222578</v>
      </c>
      <c r="L15" s="13">
        <f t="shared" si="1"/>
        <v>1.4791666666666668E-2</v>
      </c>
      <c r="M15" s="13">
        <f t="shared" si="2"/>
        <v>1.4791666666666668E-2</v>
      </c>
      <c r="O15" s="16">
        <f t="shared" si="3"/>
        <v>743.99918509895235</v>
      </c>
      <c r="P15" s="16">
        <f t="shared" si="3"/>
        <v>743.99918509895235</v>
      </c>
      <c r="R15" t="s">
        <v>157</v>
      </c>
      <c r="S15">
        <v>200</v>
      </c>
      <c r="T15">
        <f t="shared" si="6"/>
        <v>0</v>
      </c>
      <c r="U15" s="6">
        <f t="shared" si="7"/>
        <v>0</v>
      </c>
    </row>
    <row r="16" spans="1:21" x14ac:dyDescent="0.25">
      <c r="A16" t="s">
        <v>158</v>
      </c>
      <c r="B16" s="13">
        <v>0.53165987582460228</v>
      </c>
      <c r="C16" s="13">
        <v>0.53165987582460228</v>
      </c>
      <c r="D16" s="14">
        <f t="shared" si="0"/>
        <v>0.53165987582460228</v>
      </c>
      <c r="E16" s="3">
        <v>14.360999999999985</v>
      </c>
      <c r="G16" s="17">
        <v>1.4936342592592605E-2</v>
      </c>
      <c r="H16" s="17">
        <v>1.4936342592592605E-2</v>
      </c>
      <c r="I16" s="18">
        <f t="shared" si="4"/>
        <v>0</v>
      </c>
      <c r="J16" s="6">
        <f t="shared" si="5"/>
        <v>71.9999999999945</v>
      </c>
      <c r="L16" s="13">
        <f t="shared" si="1"/>
        <v>1.4936342592592605E-2</v>
      </c>
      <c r="M16" s="13">
        <f t="shared" si="2"/>
        <v>1.4936342592592605E-2</v>
      </c>
      <c r="O16" s="16">
        <f t="shared" si="3"/>
        <v>744.08188785409391</v>
      </c>
      <c r="P16" s="16">
        <f t="shared" si="3"/>
        <v>744.08188785409391</v>
      </c>
      <c r="R16" t="s">
        <v>152</v>
      </c>
      <c r="S16">
        <v>200</v>
      </c>
      <c r="T16">
        <f t="shared" si="6"/>
        <v>0</v>
      </c>
      <c r="U16" s="6">
        <f t="shared" si="7"/>
        <v>0</v>
      </c>
    </row>
    <row r="17" spans="1:21" x14ac:dyDescent="0.25">
      <c r="A17" t="s">
        <v>159</v>
      </c>
      <c r="B17" s="13">
        <v>0.53202367093519598</v>
      </c>
      <c r="C17" s="13">
        <v>0.53202367093519598</v>
      </c>
      <c r="D17" s="14">
        <f t="shared" si="0"/>
        <v>0.53202367093519598</v>
      </c>
      <c r="E17" s="3">
        <v>14.810999999999984</v>
      </c>
      <c r="G17" s="17">
        <v>1.5196759259259259E-2</v>
      </c>
      <c r="H17" s="17">
        <v>1.5196759259259259E-2</v>
      </c>
      <c r="I17" s="18">
        <f t="shared" si="4"/>
        <v>0</v>
      </c>
      <c r="J17" s="6">
        <f t="shared" si="5"/>
        <v>72.00000000000351</v>
      </c>
      <c r="L17" s="13">
        <f t="shared" si="1"/>
        <v>1.5196759259259259E-2</v>
      </c>
      <c r="M17" s="13">
        <f t="shared" si="2"/>
        <v>1.5196759259259259E-2</v>
      </c>
      <c r="O17" s="16">
        <f t="shared" si="3"/>
        <v>744.23075281334889</v>
      </c>
      <c r="P17" s="16">
        <f t="shared" si="3"/>
        <v>744.23075281334889</v>
      </c>
      <c r="R17" t="s">
        <v>154</v>
      </c>
      <c r="S17">
        <v>200</v>
      </c>
      <c r="T17">
        <f t="shared" si="6"/>
        <v>0</v>
      </c>
      <c r="U17" s="6">
        <f t="shared" si="7"/>
        <v>0</v>
      </c>
    </row>
    <row r="18" spans="1:21" x14ac:dyDescent="0.25">
      <c r="A18" t="s">
        <v>160</v>
      </c>
      <c r="B18" s="13">
        <v>0.5326696093648946</v>
      </c>
      <c r="C18" s="13">
        <v>0.5326696093648946</v>
      </c>
      <c r="D18" s="14">
        <f t="shared" si="0"/>
        <v>0.5326696093648946</v>
      </c>
      <c r="E18" s="3">
        <v>15.609999999999983</v>
      </c>
      <c r="G18" s="17">
        <v>1.5729166666666666E-2</v>
      </c>
      <c r="H18" s="17">
        <v>1.5729166666666666E-2</v>
      </c>
      <c r="I18" s="18">
        <f t="shared" si="4"/>
        <v>0</v>
      </c>
      <c r="J18" s="6">
        <f t="shared" si="5"/>
        <v>62.530434782608722</v>
      </c>
      <c r="L18" s="13">
        <f t="shared" si="1"/>
        <v>1.5729166666666666E-2</v>
      </c>
      <c r="M18" s="13">
        <f t="shared" si="2"/>
        <v>1.5729166666666666E-2</v>
      </c>
      <c r="O18" s="16">
        <f t="shared" si="3"/>
        <v>744.39423748544823</v>
      </c>
      <c r="P18" s="16">
        <f t="shared" si="3"/>
        <v>744.39423748544823</v>
      </c>
      <c r="R18" t="s">
        <v>149</v>
      </c>
      <c r="S18">
        <v>200</v>
      </c>
      <c r="T18">
        <f t="shared" si="6"/>
        <v>0</v>
      </c>
      <c r="U18" s="6">
        <f t="shared" si="7"/>
        <v>0</v>
      </c>
    </row>
    <row r="19" spans="1:21" x14ac:dyDescent="0.25">
      <c r="A19" t="s">
        <v>161</v>
      </c>
      <c r="B19" s="13">
        <v>0.53453547406545077</v>
      </c>
      <c r="C19" s="13">
        <v>0.53453547406545077</v>
      </c>
      <c r="D19" s="14">
        <f t="shared" si="0"/>
        <v>0.53453547406545077</v>
      </c>
      <c r="E19" s="3">
        <v>17.917999999999985</v>
      </c>
      <c r="G19" s="17">
        <v>1.7465277777777777E-2</v>
      </c>
      <c r="H19" s="17">
        <v>1.7465277777777777E-2</v>
      </c>
      <c r="I19" s="18">
        <f t="shared" si="4"/>
        <v>0</v>
      </c>
      <c r="J19" s="6">
        <f t="shared" si="5"/>
        <v>55.392000000000017</v>
      </c>
      <c r="L19" s="13">
        <f t="shared" si="1"/>
        <v>1.7465277777777777E-2</v>
      </c>
      <c r="M19" s="13">
        <f t="shared" si="2"/>
        <v>1.7465277777777777E-2</v>
      </c>
      <c r="O19" s="16">
        <f t="shared" si="3"/>
        <v>744.58108265424914</v>
      </c>
      <c r="P19" s="16">
        <f t="shared" si="3"/>
        <v>744.58108265424914</v>
      </c>
      <c r="R19" t="s">
        <v>154</v>
      </c>
      <c r="S19">
        <v>200</v>
      </c>
      <c r="T19">
        <f t="shared" si="6"/>
        <v>0</v>
      </c>
      <c r="U19" s="6">
        <f t="shared" si="7"/>
        <v>0</v>
      </c>
    </row>
    <row r="20" spans="1:21" x14ac:dyDescent="0.25">
      <c r="A20" t="s">
        <v>162</v>
      </c>
      <c r="B20" s="13">
        <v>0.53485076316129865</v>
      </c>
      <c r="C20" s="13">
        <v>0.53485076316129865</v>
      </c>
      <c r="D20" s="14">
        <f t="shared" si="0"/>
        <v>0.53485076316129865</v>
      </c>
      <c r="E20" s="3">
        <v>18.307999999999986</v>
      </c>
      <c r="G20" s="17">
        <v>1.7762266355140183E-2</v>
      </c>
      <c r="H20" s="17">
        <v>1.7762266355140183E-2</v>
      </c>
      <c r="I20" s="18">
        <f t="shared" si="4"/>
        <v>0</v>
      </c>
      <c r="J20" s="6">
        <f t="shared" si="5"/>
        <v>54.715909090909769</v>
      </c>
      <c r="L20" s="13">
        <f t="shared" si="1"/>
        <v>1.7762266355140183E-2</v>
      </c>
      <c r="M20" s="13">
        <f t="shared" si="2"/>
        <v>1.7762266355140183E-2</v>
      </c>
      <c r="O20" s="16">
        <f t="shared" ref="O20:P56" si="8">24*60*B20-24*60*L20</f>
        <v>744.60743540086821</v>
      </c>
      <c r="P20" s="16">
        <f t="shared" si="8"/>
        <v>744.60743540086821</v>
      </c>
      <c r="R20" t="s">
        <v>163</v>
      </c>
      <c r="S20">
        <v>205</v>
      </c>
      <c r="T20">
        <f t="shared" si="6"/>
        <v>5</v>
      </c>
      <c r="U20" s="6">
        <f t="shared" si="7"/>
        <v>12.820512820512802</v>
      </c>
    </row>
    <row r="21" spans="1:21" x14ac:dyDescent="0.25">
      <c r="A21" t="s">
        <v>164</v>
      </c>
      <c r="B21" s="13">
        <v>0.53669803388953563</v>
      </c>
      <c r="C21" s="13">
        <v>0.53669803388953563</v>
      </c>
      <c r="D21" s="14">
        <f t="shared" si="0"/>
        <v>0.53669803388953563</v>
      </c>
      <c r="E21" s="3">
        <v>20.592999999999989</v>
      </c>
      <c r="G21" s="17">
        <v>1.9502314814814816E-2</v>
      </c>
      <c r="H21" s="17">
        <v>1.9502314814814816E-2</v>
      </c>
      <c r="I21" s="18">
        <f t="shared" si="4"/>
        <v>0</v>
      </c>
      <c r="J21" s="6">
        <f t="shared" si="5"/>
        <v>54.71590909090903</v>
      </c>
      <c r="L21" s="13">
        <f t="shared" si="1"/>
        <v>1.9502314814814816E-2</v>
      </c>
      <c r="M21" s="13">
        <f t="shared" si="2"/>
        <v>1.9502314814814816E-2</v>
      </c>
      <c r="O21" s="16">
        <f t="shared" si="8"/>
        <v>744.76183546759796</v>
      </c>
      <c r="P21" s="16">
        <f t="shared" si="8"/>
        <v>744.76183546759796</v>
      </c>
      <c r="R21" t="s">
        <v>149</v>
      </c>
      <c r="S21">
        <v>210</v>
      </c>
      <c r="T21">
        <f t="shared" si="6"/>
        <v>5</v>
      </c>
      <c r="U21" s="6">
        <f t="shared" si="7"/>
        <v>2.1881838074398212</v>
      </c>
    </row>
    <row r="22" spans="1:21" x14ac:dyDescent="0.25">
      <c r="A22" t="s">
        <v>165</v>
      </c>
      <c r="B22" s="13">
        <v>0.53684880675203728</v>
      </c>
      <c r="C22" s="13">
        <v>0.53684880675203728</v>
      </c>
      <c r="D22" s="14">
        <f t="shared" si="0"/>
        <v>0.53684880675203728</v>
      </c>
      <c r="E22" s="3">
        <v>20.779499999999985</v>
      </c>
      <c r="G22" s="17">
        <v>1.9675925925925927E-2</v>
      </c>
      <c r="H22" s="17">
        <v>1.9675925925925927E-2</v>
      </c>
      <c r="I22" s="18">
        <f t="shared" si="4"/>
        <v>0</v>
      </c>
      <c r="J22" s="6">
        <f t="shared" si="5"/>
        <v>44.75999999999901</v>
      </c>
      <c r="L22" s="13">
        <f t="shared" si="1"/>
        <v>1.9675925925925927E-2</v>
      </c>
      <c r="M22" s="13">
        <f t="shared" si="2"/>
        <v>1.9675925925925927E-2</v>
      </c>
      <c r="O22" s="16">
        <f t="shared" si="8"/>
        <v>744.7289483896003</v>
      </c>
      <c r="P22" s="16">
        <f t="shared" si="8"/>
        <v>744.7289483896003</v>
      </c>
      <c r="R22" t="s">
        <v>142</v>
      </c>
      <c r="S22">
        <v>210</v>
      </c>
      <c r="T22">
        <f t="shared" si="6"/>
        <v>0</v>
      </c>
      <c r="U22" s="6">
        <f t="shared" si="7"/>
        <v>0</v>
      </c>
    </row>
    <row r="23" spans="1:21" x14ac:dyDescent="0.25">
      <c r="A23" t="s">
        <v>165</v>
      </c>
      <c r="B23" s="13">
        <v>0.5371665211486224</v>
      </c>
      <c r="C23" s="13">
        <v>0.5371665211486224</v>
      </c>
      <c r="D23" s="14">
        <f t="shared" si="0"/>
        <v>0.5371665211486224</v>
      </c>
      <c r="E23" s="3">
        <v>21.172499999999985</v>
      </c>
      <c r="G23" s="17">
        <v>2.0034722222222221E-2</v>
      </c>
      <c r="H23" s="17">
        <v>2.0034722222222221E-2</v>
      </c>
      <c r="I23" s="18">
        <f t="shared" si="4"/>
        <v>0</v>
      </c>
      <c r="J23" s="6">
        <f t="shared" si="5"/>
        <v>45.638709677419655</v>
      </c>
      <c r="L23" s="13">
        <f t="shared" si="1"/>
        <v>2.0034722222222221E-2</v>
      </c>
      <c r="M23" s="13">
        <f t="shared" si="2"/>
        <v>2.0034722222222221E-2</v>
      </c>
      <c r="O23" s="16">
        <f t="shared" si="8"/>
        <v>744.66979045401627</v>
      </c>
      <c r="P23" s="16">
        <f t="shared" si="8"/>
        <v>744.66979045401627</v>
      </c>
      <c r="R23" t="s">
        <v>142</v>
      </c>
      <c r="S23">
        <v>210</v>
      </c>
      <c r="T23">
        <f t="shared" si="6"/>
        <v>0</v>
      </c>
      <c r="U23" s="6">
        <f t="shared" si="7"/>
        <v>0</v>
      </c>
    </row>
    <row r="24" spans="1:21" x14ac:dyDescent="0.25">
      <c r="A24" t="s">
        <v>166</v>
      </c>
      <c r="B24" s="13">
        <v>0.53819444444444442</v>
      </c>
      <c r="C24" s="13">
        <v>0.5395833333333333</v>
      </c>
      <c r="D24" s="14">
        <f t="shared" si="0"/>
        <v>0.5395833333333333</v>
      </c>
      <c r="E24" s="3">
        <v>22.443999999999988</v>
      </c>
      <c r="G24" s="17">
        <v>2.165509259259259E-2</v>
      </c>
      <c r="H24" s="17">
        <v>2.2638888888888889E-2</v>
      </c>
      <c r="I24" s="18">
        <f t="shared" si="4"/>
        <v>9.8379629629629858E-4</v>
      </c>
      <c r="J24" s="6">
        <f t="shared" si="5"/>
        <v>32.695714285714388</v>
      </c>
      <c r="L24" s="13">
        <f t="shared" si="1"/>
        <v>2.165509259259259E-2</v>
      </c>
      <c r="M24" s="13">
        <f t="shared" si="2"/>
        <v>2.2638888888888889E-2</v>
      </c>
      <c r="O24" s="16">
        <f t="shared" si="8"/>
        <v>743.81666666666672</v>
      </c>
      <c r="P24" s="16">
        <f t="shared" si="8"/>
        <v>744.4</v>
      </c>
      <c r="R24" t="s">
        <v>140</v>
      </c>
      <c r="S24">
        <v>215</v>
      </c>
      <c r="T24">
        <f t="shared" si="6"/>
        <v>5</v>
      </c>
      <c r="U24" s="6">
        <f t="shared" si="7"/>
        <v>3.9323633503735649</v>
      </c>
    </row>
    <row r="25" spans="1:21" x14ac:dyDescent="0.25">
      <c r="A25" t="s">
        <v>167</v>
      </c>
      <c r="B25" s="13">
        <v>0.54126066984953702</v>
      </c>
      <c r="C25" s="13">
        <v>0.54126066984953702</v>
      </c>
      <c r="D25" s="14">
        <f t="shared" si="0"/>
        <v>0.54126066984953702</v>
      </c>
      <c r="E25" s="3">
        <v>24.298999999999985</v>
      </c>
      <c r="G25" s="17">
        <v>2.4502314814814814E-2</v>
      </c>
      <c r="H25" s="17">
        <v>2.4502314814814814E-2</v>
      </c>
      <c r="I25" s="18">
        <f t="shared" si="4"/>
        <v>0</v>
      </c>
      <c r="J25" s="6">
        <f t="shared" si="5"/>
        <v>41.478260869565176</v>
      </c>
      <c r="L25" s="13">
        <f t="shared" si="1"/>
        <v>2.4502314814814814E-2</v>
      </c>
      <c r="M25" s="13">
        <f t="shared" si="2"/>
        <v>2.4502314814814814E-2</v>
      </c>
      <c r="O25" s="16">
        <f t="shared" si="8"/>
        <v>744.13203124999995</v>
      </c>
      <c r="P25" s="16">
        <f t="shared" si="8"/>
        <v>744.13203124999995</v>
      </c>
      <c r="R25" t="s">
        <v>149</v>
      </c>
      <c r="S25">
        <v>215</v>
      </c>
      <c r="T25">
        <f t="shared" si="6"/>
        <v>0</v>
      </c>
      <c r="U25" s="6">
        <f t="shared" si="7"/>
        <v>0</v>
      </c>
    </row>
    <row r="26" spans="1:21" x14ac:dyDescent="0.25">
      <c r="A26" t="s">
        <v>168</v>
      </c>
      <c r="B26" s="13">
        <v>0.54166395399305556</v>
      </c>
      <c r="C26" s="13">
        <v>0.54166395399305556</v>
      </c>
      <c r="D26" s="14">
        <f t="shared" si="0"/>
        <v>0.54166395399305556</v>
      </c>
      <c r="E26" s="3">
        <v>24.744999999999983</v>
      </c>
      <c r="G26" s="17">
        <v>2.479166666666667E-2</v>
      </c>
      <c r="H26" s="17">
        <v>2.479166666666667E-2</v>
      </c>
      <c r="I26" s="18">
        <f t="shared" si="4"/>
        <v>0</v>
      </c>
      <c r="J26" s="6">
        <f t="shared" si="5"/>
        <v>64.22399999999864</v>
      </c>
      <c r="L26" s="13">
        <f t="shared" si="1"/>
        <v>2.479166666666667E-2</v>
      </c>
      <c r="M26" s="13">
        <f t="shared" si="2"/>
        <v>2.479166666666667E-2</v>
      </c>
      <c r="O26" s="16">
        <f t="shared" si="8"/>
        <v>744.29609374999995</v>
      </c>
      <c r="P26" s="16">
        <f t="shared" si="8"/>
        <v>744.29609374999995</v>
      </c>
      <c r="R26" t="s">
        <v>169</v>
      </c>
      <c r="S26">
        <v>210</v>
      </c>
      <c r="T26">
        <f t="shared" si="6"/>
        <v>-5</v>
      </c>
      <c r="U26" s="6">
        <f t="shared" si="7"/>
        <v>-11.210762331838616</v>
      </c>
    </row>
    <row r="27" spans="1:21" x14ac:dyDescent="0.25">
      <c r="A27" t="s">
        <v>170</v>
      </c>
      <c r="B27" s="13">
        <v>0.54471073857060182</v>
      </c>
      <c r="C27" s="13">
        <v>0.54471073857060182</v>
      </c>
      <c r="D27" s="14">
        <f t="shared" si="0"/>
        <v>0.54471073857060182</v>
      </c>
      <c r="E27" s="3">
        <v>28.114499999999978</v>
      </c>
      <c r="G27" s="17">
        <v>2.7037037037037037E-2</v>
      </c>
      <c r="H27" s="17">
        <v>2.7037037037037037E-2</v>
      </c>
      <c r="I27" s="18">
        <f t="shared" si="4"/>
        <v>0</v>
      </c>
      <c r="J27" s="6">
        <f t="shared" si="5"/>
        <v>62.526804123711365</v>
      </c>
      <c r="L27" s="13">
        <f t="shared" si="1"/>
        <v>2.7037037037037037E-2</v>
      </c>
      <c r="M27" s="13">
        <f t="shared" si="2"/>
        <v>2.7037037037037037E-2</v>
      </c>
      <c r="O27" s="16">
        <f t="shared" si="8"/>
        <v>745.45013020833335</v>
      </c>
      <c r="P27" s="16">
        <f t="shared" si="8"/>
        <v>745.45013020833335</v>
      </c>
      <c r="R27" t="s">
        <v>142</v>
      </c>
      <c r="S27">
        <v>208</v>
      </c>
      <c r="T27">
        <f t="shared" si="6"/>
        <v>-2</v>
      </c>
      <c r="U27" s="6">
        <f t="shared" si="7"/>
        <v>-0.59355987535242705</v>
      </c>
    </row>
    <row r="28" spans="1:21" x14ac:dyDescent="0.25">
      <c r="A28" t="s">
        <v>170</v>
      </c>
      <c r="B28" s="13">
        <v>0.54489972149884258</v>
      </c>
      <c r="C28" s="13">
        <v>0.54489972149884258</v>
      </c>
      <c r="D28" s="14">
        <f t="shared" si="0"/>
        <v>0.54489972149884258</v>
      </c>
      <c r="E28" s="3">
        <v>28.323499999999981</v>
      </c>
      <c r="G28" s="17">
        <v>2.7199074074074073E-2</v>
      </c>
      <c r="H28" s="17">
        <v>2.7199074074074073E-2</v>
      </c>
      <c r="I28" s="18">
        <f t="shared" si="4"/>
        <v>0</v>
      </c>
      <c r="J28" s="6">
        <f t="shared" si="5"/>
        <v>53.742857142857993</v>
      </c>
      <c r="L28" s="13">
        <f t="shared" si="1"/>
        <v>2.7199074074074073E-2</v>
      </c>
      <c r="M28" s="13">
        <f t="shared" si="2"/>
        <v>2.7199074074074073E-2</v>
      </c>
      <c r="O28" s="16">
        <f t="shared" si="8"/>
        <v>745.48893229166674</v>
      </c>
      <c r="P28" s="16">
        <f t="shared" si="8"/>
        <v>745.48893229166674</v>
      </c>
      <c r="R28" t="s">
        <v>142</v>
      </c>
      <c r="S28">
        <v>205</v>
      </c>
      <c r="T28">
        <f t="shared" si="6"/>
        <v>-3</v>
      </c>
      <c r="U28" s="6">
        <f t="shared" si="7"/>
        <v>-14.354066985645714</v>
      </c>
    </row>
    <row r="29" spans="1:21" x14ac:dyDescent="0.25">
      <c r="A29" t="s">
        <v>171</v>
      </c>
      <c r="B29" s="13">
        <v>0.54498336226851851</v>
      </c>
      <c r="C29" s="13">
        <v>0.54498336226851851</v>
      </c>
      <c r="D29" s="14">
        <f t="shared" si="0"/>
        <v>0.54498336226851851</v>
      </c>
      <c r="E29" s="3">
        <v>28.415999999999983</v>
      </c>
      <c r="G29" s="17">
        <v>2.7280092592592592E-2</v>
      </c>
      <c r="H29" s="17">
        <v>2.7280092592592592E-2</v>
      </c>
      <c r="I29" s="18">
        <f t="shared" si="4"/>
        <v>0</v>
      </c>
      <c r="J29" s="6">
        <f t="shared" si="5"/>
        <v>47.571428571429188</v>
      </c>
      <c r="L29" s="13">
        <f t="shared" si="1"/>
        <v>2.7280092592592592E-2</v>
      </c>
      <c r="M29" s="13">
        <f t="shared" si="2"/>
        <v>2.7280092592592592E-2</v>
      </c>
      <c r="O29" s="16">
        <f t="shared" si="8"/>
        <v>745.49270833333333</v>
      </c>
      <c r="P29" s="16">
        <f t="shared" si="8"/>
        <v>745.49270833333333</v>
      </c>
      <c r="R29" t="s">
        <v>142</v>
      </c>
      <c r="S29">
        <v>205</v>
      </c>
      <c r="T29">
        <f t="shared" si="6"/>
        <v>0</v>
      </c>
      <c r="U29" s="6">
        <f t="shared" si="7"/>
        <v>0</v>
      </c>
    </row>
    <row r="30" spans="1:21" x14ac:dyDescent="0.25">
      <c r="A30" t="s">
        <v>171</v>
      </c>
      <c r="B30" s="13">
        <v>0.54507197627314807</v>
      </c>
      <c r="C30" s="13">
        <v>0.54507197627314807</v>
      </c>
      <c r="D30" s="14">
        <f t="shared" si="0"/>
        <v>0.54507197627314807</v>
      </c>
      <c r="E30" s="3">
        <v>28.513999999999982</v>
      </c>
      <c r="G30" s="17">
        <v>2.736111111111111E-2</v>
      </c>
      <c r="H30" s="17">
        <v>2.736111111111111E-2</v>
      </c>
      <c r="I30" s="18">
        <f t="shared" si="4"/>
        <v>0</v>
      </c>
      <c r="J30" s="6">
        <f t="shared" si="5"/>
        <v>50.399999999999508</v>
      </c>
      <c r="L30" s="13">
        <f t="shared" si="1"/>
        <v>2.736111111111111E-2</v>
      </c>
      <c r="M30" s="13">
        <f t="shared" si="2"/>
        <v>2.736111111111111E-2</v>
      </c>
      <c r="O30" s="16">
        <f t="shared" si="8"/>
        <v>745.50364583333328</v>
      </c>
      <c r="P30" s="16">
        <f t="shared" si="8"/>
        <v>745.50364583333328</v>
      </c>
      <c r="R30" t="s">
        <v>142</v>
      </c>
      <c r="S30">
        <v>205</v>
      </c>
      <c r="T30">
        <f t="shared" si="6"/>
        <v>0</v>
      </c>
      <c r="U30" s="6">
        <f t="shared" si="7"/>
        <v>0</v>
      </c>
    </row>
    <row r="31" spans="1:21" x14ac:dyDescent="0.25">
      <c r="A31" t="s">
        <v>172</v>
      </c>
      <c r="B31" s="13">
        <v>0.54520670572916663</v>
      </c>
      <c r="C31" s="13">
        <v>0.54520670572916663</v>
      </c>
      <c r="D31" s="14">
        <f t="shared" si="0"/>
        <v>0.54520670572916663</v>
      </c>
      <c r="E31" s="3">
        <v>28.662999999999982</v>
      </c>
      <c r="G31" s="17">
        <v>2.7430555555555555E-2</v>
      </c>
      <c r="H31" s="17">
        <v>2.7430555555555555E-2</v>
      </c>
      <c r="I31" s="18">
        <f t="shared" si="4"/>
        <v>0</v>
      </c>
      <c r="J31" s="6">
        <f t="shared" si="5"/>
        <v>89.399999999999963</v>
      </c>
      <c r="L31" s="13">
        <f t="shared" si="1"/>
        <v>2.7430555555555555E-2</v>
      </c>
      <c r="M31" s="13">
        <f t="shared" si="2"/>
        <v>2.7430555555555555E-2</v>
      </c>
      <c r="O31" s="16">
        <f t="shared" si="8"/>
        <v>745.59765625</v>
      </c>
      <c r="P31" s="16">
        <f t="shared" si="8"/>
        <v>745.59765625</v>
      </c>
      <c r="R31" t="s">
        <v>149</v>
      </c>
      <c r="S31">
        <v>205</v>
      </c>
      <c r="T31">
        <f t="shared" si="6"/>
        <v>0</v>
      </c>
      <c r="U31" s="6">
        <f t="shared" si="7"/>
        <v>0</v>
      </c>
    </row>
    <row r="32" spans="1:21" x14ac:dyDescent="0.25">
      <c r="A32" t="s">
        <v>173</v>
      </c>
      <c r="B32" s="13">
        <v>0.54523744936342589</v>
      </c>
      <c r="C32" s="13">
        <v>0.54523744936342589</v>
      </c>
      <c r="D32" s="14">
        <f t="shared" si="0"/>
        <v>0.54523744936342589</v>
      </c>
      <c r="E32" s="3">
        <v>28.696999999999981</v>
      </c>
      <c r="G32" s="17">
        <v>2.7523148148148147E-2</v>
      </c>
      <c r="H32" s="17">
        <v>2.7523148148148147E-2</v>
      </c>
      <c r="I32" s="18">
        <f t="shared" si="4"/>
        <v>0</v>
      </c>
      <c r="J32" s="6">
        <f t="shared" si="5"/>
        <v>15.299999999999606</v>
      </c>
      <c r="L32" s="13">
        <f t="shared" si="1"/>
        <v>2.7523148148148147E-2</v>
      </c>
      <c r="M32" s="13">
        <f t="shared" si="2"/>
        <v>2.7523148148148147E-2</v>
      </c>
      <c r="O32" s="16">
        <f t="shared" si="8"/>
        <v>745.50859374999993</v>
      </c>
      <c r="P32" s="16">
        <f t="shared" si="8"/>
        <v>745.50859374999993</v>
      </c>
      <c r="R32" t="s">
        <v>142</v>
      </c>
      <c r="S32">
        <v>205</v>
      </c>
      <c r="T32">
        <f t="shared" si="6"/>
        <v>0</v>
      </c>
      <c r="U32" s="6">
        <f t="shared" si="7"/>
        <v>0</v>
      </c>
    </row>
    <row r="33" spans="1:21" x14ac:dyDescent="0.25">
      <c r="A33" t="s">
        <v>173</v>
      </c>
      <c r="B33" s="13">
        <v>0.54540020978009252</v>
      </c>
      <c r="C33" s="13">
        <v>0.54540020978009252</v>
      </c>
      <c r="D33" s="14">
        <f t="shared" si="0"/>
        <v>0.54540020978009252</v>
      </c>
      <c r="E33" s="3">
        <v>28.876999999999981</v>
      </c>
      <c r="G33" s="17">
        <v>2.7685185185185188E-2</v>
      </c>
      <c r="H33" s="17">
        <v>2.7685185185185188E-2</v>
      </c>
      <c r="I33" s="18">
        <f t="shared" si="4"/>
        <v>0</v>
      </c>
      <c r="J33" s="6">
        <f t="shared" si="5"/>
        <v>46.285714285713254</v>
      </c>
      <c r="L33" s="13">
        <f t="shared" si="1"/>
        <v>2.7685185185185188E-2</v>
      </c>
      <c r="M33" s="13">
        <f t="shared" si="2"/>
        <v>2.7685185185185188E-2</v>
      </c>
      <c r="O33" s="16">
        <f t="shared" si="8"/>
        <v>745.50963541666658</v>
      </c>
      <c r="P33" s="16">
        <f t="shared" si="8"/>
        <v>745.50963541666658</v>
      </c>
      <c r="R33" t="s">
        <v>142</v>
      </c>
      <c r="S33">
        <v>205</v>
      </c>
      <c r="T33">
        <f t="shared" si="6"/>
        <v>0</v>
      </c>
      <c r="U33" s="6">
        <f t="shared" si="7"/>
        <v>0</v>
      </c>
    </row>
    <row r="34" spans="1:21" x14ac:dyDescent="0.25">
      <c r="A34" t="s">
        <v>174</v>
      </c>
      <c r="B34" s="13">
        <v>0.54583333333333328</v>
      </c>
      <c r="C34" s="13">
        <v>0.54652777777777783</v>
      </c>
      <c r="D34" s="14">
        <f t="shared" si="0"/>
        <v>0.54652777777777783</v>
      </c>
      <c r="E34" s="3">
        <v>29.35599999999998</v>
      </c>
      <c r="G34" s="17">
        <v>2.8240740740740736E-2</v>
      </c>
      <c r="H34" s="17">
        <v>2.8854166666666667E-2</v>
      </c>
      <c r="I34" s="18">
        <f t="shared" si="4"/>
        <v>6.1342592592593045E-4</v>
      </c>
      <c r="J34" s="6">
        <f t="shared" si="5"/>
        <v>35.925000000000381</v>
      </c>
      <c r="L34" s="13">
        <f t="shared" si="1"/>
        <v>2.8240740740740736E-2</v>
      </c>
      <c r="M34" s="13">
        <f t="shared" si="2"/>
        <v>2.8854166666666667E-2</v>
      </c>
      <c r="O34" s="16">
        <f t="shared" si="8"/>
        <v>745.33333333333326</v>
      </c>
      <c r="P34" s="16">
        <f t="shared" si="8"/>
        <v>745.45000000000016</v>
      </c>
      <c r="R34" t="s">
        <v>140</v>
      </c>
      <c r="S34">
        <v>205</v>
      </c>
      <c r="T34">
        <f t="shared" si="6"/>
        <v>0</v>
      </c>
      <c r="U34" s="6">
        <f t="shared" si="7"/>
        <v>0</v>
      </c>
    </row>
    <row r="35" spans="1:21" x14ac:dyDescent="0.25">
      <c r="A35" t="s">
        <v>175</v>
      </c>
      <c r="B35" s="13">
        <v>0.54848070591002251</v>
      </c>
      <c r="C35" s="13">
        <v>0.54848070591002251</v>
      </c>
      <c r="D35" s="14">
        <f t="shared" si="0"/>
        <v>0.54848070591002251</v>
      </c>
      <c r="E35" s="3">
        <v>31.21599999999998</v>
      </c>
      <c r="G35" s="17">
        <v>3.0995370370370371E-2</v>
      </c>
      <c r="H35" s="17">
        <v>3.0995370370370371E-2</v>
      </c>
      <c r="I35" s="18">
        <f t="shared" si="4"/>
        <v>0</v>
      </c>
      <c r="J35" s="6">
        <f t="shared" si="5"/>
        <v>36.194594594594577</v>
      </c>
      <c r="L35" s="13">
        <f t="shared" si="1"/>
        <v>3.0995370370370371E-2</v>
      </c>
      <c r="M35" s="13">
        <f t="shared" si="2"/>
        <v>3.0995370370370371E-2</v>
      </c>
      <c r="O35" s="16">
        <f t="shared" si="8"/>
        <v>745.17888317709912</v>
      </c>
      <c r="P35" s="16">
        <f t="shared" si="8"/>
        <v>745.17888317709912</v>
      </c>
      <c r="R35" t="s">
        <v>149</v>
      </c>
      <c r="S35">
        <v>210</v>
      </c>
      <c r="T35">
        <f t="shared" si="6"/>
        <v>5</v>
      </c>
      <c r="U35" s="6">
        <f t="shared" si="7"/>
        <v>2.6881720430107534</v>
      </c>
    </row>
    <row r="36" spans="1:21" x14ac:dyDescent="0.25">
      <c r="A36" t="s">
        <v>176</v>
      </c>
      <c r="B36" s="13">
        <v>0.54999999999999993</v>
      </c>
      <c r="C36" s="13">
        <v>0.55069444444444449</v>
      </c>
      <c r="D36" s="14">
        <f t="shared" si="0"/>
        <v>0.55069444444444449</v>
      </c>
      <c r="E36" s="3">
        <v>32.662999999999982</v>
      </c>
      <c r="G36" s="17">
        <v>3.2314814814814817E-2</v>
      </c>
      <c r="H36" s="17">
        <v>3.2847222222222222E-2</v>
      </c>
      <c r="I36" s="18">
        <f t="shared" si="4"/>
        <v>5.3240740740740505E-4</v>
      </c>
      <c r="J36" s="6">
        <f t="shared" si="5"/>
        <v>45.694736842105293</v>
      </c>
      <c r="L36" s="13">
        <f t="shared" si="1"/>
        <v>3.2314814814814817E-2</v>
      </c>
      <c r="M36" s="13">
        <f t="shared" si="2"/>
        <v>3.2847222222222222E-2</v>
      </c>
      <c r="O36" s="16">
        <f t="shared" si="8"/>
        <v>745.46666666666658</v>
      </c>
      <c r="P36" s="16">
        <f t="shared" si="8"/>
        <v>745.70000000000016</v>
      </c>
      <c r="R36" t="s">
        <v>149</v>
      </c>
      <c r="S36">
        <v>225</v>
      </c>
      <c r="T36">
        <f t="shared" si="6"/>
        <v>15</v>
      </c>
      <c r="U36" s="6">
        <f t="shared" si="7"/>
        <v>10.366275051831355</v>
      </c>
    </row>
    <row r="37" spans="1:21" x14ac:dyDescent="0.25">
      <c r="A37" t="s">
        <v>177</v>
      </c>
      <c r="B37" s="13">
        <v>0.55258247837457253</v>
      </c>
      <c r="C37" s="13">
        <v>0.55258247837457253</v>
      </c>
      <c r="D37" s="14">
        <f t="shared" si="0"/>
        <v>0.55258247837457253</v>
      </c>
      <c r="E37" s="3">
        <v>34.464999999999982</v>
      </c>
      <c r="G37" s="17">
        <v>3.4803240740740739E-2</v>
      </c>
      <c r="H37" s="17">
        <v>3.4803240740740739E-2</v>
      </c>
      <c r="I37" s="18">
        <f t="shared" si="4"/>
        <v>0</v>
      </c>
      <c r="J37" s="6">
        <f t="shared" si="5"/>
        <v>38.385798816568077</v>
      </c>
      <c r="L37" s="13">
        <f t="shared" si="1"/>
        <v>3.4803240740740739E-2</v>
      </c>
      <c r="M37" s="13">
        <f t="shared" si="2"/>
        <v>3.4803240740740739E-2</v>
      </c>
      <c r="O37" s="16">
        <f t="shared" si="8"/>
        <v>745.60210219271778</v>
      </c>
      <c r="P37" s="16">
        <f t="shared" si="8"/>
        <v>745.60210219271778</v>
      </c>
      <c r="R37" t="s">
        <v>142</v>
      </c>
      <c r="S37">
        <v>260</v>
      </c>
      <c r="T37">
        <f t="shared" si="6"/>
        <v>35</v>
      </c>
      <c r="U37" s="6">
        <f t="shared" si="7"/>
        <v>19.422863485016652</v>
      </c>
    </row>
    <row r="38" spans="1:21" x14ac:dyDescent="0.25">
      <c r="A38" t="s">
        <v>177</v>
      </c>
      <c r="B38" s="13">
        <v>0.55263486555354391</v>
      </c>
      <c r="C38" s="13">
        <v>0.55263486555354391</v>
      </c>
      <c r="D38" s="14">
        <f t="shared" si="0"/>
        <v>0.55263486555354391</v>
      </c>
      <c r="E38" s="3">
        <v>34.514999999999979</v>
      </c>
      <c r="G38" s="17">
        <v>3.4849537037037033E-2</v>
      </c>
      <c r="H38" s="17">
        <v>3.4849537037037033E-2</v>
      </c>
      <c r="I38" s="18">
        <f t="shared" si="4"/>
        <v>0</v>
      </c>
      <c r="J38" s="6">
        <f t="shared" si="5"/>
        <v>44.999999999999403</v>
      </c>
      <c r="L38" s="13">
        <f t="shared" si="1"/>
        <v>3.4849537037037033E-2</v>
      </c>
      <c r="M38" s="13">
        <f t="shared" si="2"/>
        <v>3.4849537037037033E-2</v>
      </c>
      <c r="O38" s="16">
        <f t="shared" si="8"/>
        <v>745.61087306376999</v>
      </c>
      <c r="P38" s="16">
        <f t="shared" si="8"/>
        <v>745.61087306376999</v>
      </c>
      <c r="R38" t="s">
        <v>142</v>
      </c>
      <c r="S38">
        <v>260</v>
      </c>
      <c r="T38">
        <f t="shared" si="6"/>
        <v>0</v>
      </c>
      <c r="U38" s="6">
        <f t="shared" si="7"/>
        <v>0</v>
      </c>
    </row>
    <row r="39" spans="1:21" x14ac:dyDescent="0.25">
      <c r="A39" t="s">
        <v>178</v>
      </c>
      <c r="B39" s="13">
        <v>0.5541666666666667</v>
      </c>
      <c r="C39" s="13">
        <v>0.55486111111111114</v>
      </c>
      <c r="D39" s="14">
        <f t="shared" si="0"/>
        <v>0.55486111111111114</v>
      </c>
      <c r="E39" s="3">
        <v>35.976999999999983</v>
      </c>
      <c r="G39" s="17">
        <v>3.6620370370370373E-2</v>
      </c>
      <c r="H39" s="17">
        <v>3.7060185185185189E-2</v>
      </c>
      <c r="I39" s="18">
        <f t="shared" si="4"/>
        <v>4.3981481481481649E-4</v>
      </c>
      <c r="J39" s="6">
        <f t="shared" si="5"/>
        <v>34.399999999999956</v>
      </c>
      <c r="L39" s="13">
        <f t="shared" si="1"/>
        <v>3.6620370370370373E-2</v>
      </c>
      <c r="M39" s="13">
        <f t="shared" si="2"/>
        <v>3.7060185185185189E-2</v>
      </c>
      <c r="O39" s="16">
        <f t="shared" si="8"/>
        <v>745.26666666666665</v>
      </c>
      <c r="P39" s="16">
        <f t="shared" si="8"/>
        <v>745.63333333333333</v>
      </c>
      <c r="R39" t="s">
        <v>149</v>
      </c>
      <c r="S39">
        <v>275</v>
      </c>
      <c r="T39">
        <f t="shared" si="6"/>
        <v>15</v>
      </c>
      <c r="U39" s="6">
        <f t="shared" si="7"/>
        <v>10.259917920656612</v>
      </c>
    </row>
    <row r="40" spans="1:21" x14ac:dyDescent="0.25">
      <c r="A40" t="s">
        <v>179</v>
      </c>
      <c r="B40" s="13">
        <v>0.55639024545947846</v>
      </c>
      <c r="C40" s="13">
        <v>0.55639024545947846</v>
      </c>
      <c r="D40" s="14">
        <f t="shared" si="0"/>
        <v>0.55639024545947846</v>
      </c>
      <c r="E40" s="3">
        <v>37.254499999999979</v>
      </c>
      <c r="G40" s="17">
        <v>3.8622685185185184E-2</v>
      </c>
      <c r="H40" s="17">
        <v>3.8622685185185184E-2</v>
      </c>
      <c r="I40" s="18">
        <f t="shared" si="4"/>
        <v>0</v>
      </c>
      <c r="J40" s="6">
        <f t="shared" si="5"/>
        <v>34.066666666666691</v>
      </c>
      <c r="L40" s="13">
        <f t="shared" si="1"/>
        <v>3.8622685185185184E-2</v>
      </c>
      <c r="M40" s="13">
        <f t="shared" si="2"/>
        <v>3.8622685185185184E-2</v>
      </c>
      <c r="O40" s="16">
        <f t="shared" si="8"/>
        <v>745.58528679498227</v>
      </c>
      <c r="P40" s="16">
        <f t="shared" si="8"/>
        <v>745.58528679498227</v>
      </c>
      <c r="R40" t="s">
        <v>142</v>
      </c>
      <c r="S40">
        <v>278</v>
      </c>
      <c r="T40">
        <f t="shared" si="6"/>
        <v>3</v>
      </c>
      <c r="U40" s="6">
        <f t="shared" si="7"/>
        <v>2.3483365949119444</v>
      </c>
    </row>
    <row r="41" spans="1:21" x14ac:dyDescent="0.25">
      <c r="A41" t="s">
        <v>179</v>
      </c>
      <c r="B41" s="13">
        <v>0.55656380669667083</v>
      </c>
      <c r="C41" s="13">
        <v>0.55656380669667083</v>
      </c>
      <c r="D41" s="14">
        <f t="shared" si="0"/>
        <v>0.55656380669667083</v>
      </c>
      <c r="E41" s="3">
        <v>37.399499999999982</v>
      </c>
      <c r="G41" s="17">
        <v>3.875E-2</v>
      </c>
      <c r="H41" s="17">
        <v>3.875E-2</v>
      </c>
      <c r="I41" s="18">
        <f t="shared" si="4"/>
        <v>0</v>
      </c>
      <c r="J41" s="6">
        <f t="shared" si="5"/>
        <v>47.454545454545958</v>
      </c>
      <c r="L41" s="13">
        <f t="shared" si="1"/>
        <v>3.875E-2</v>
      </c>
      <c r="M41" s="13">
        <f t="shared" si="2"/>
        <v>3.875E-2</v>
      </c>
      <c r="O41" s="16">
        <f t="shared" si="8"/>
        <v>745.65188164320602</v>
      </c>
      <c r="P41" s="16">
        <f t="shared" si="8"/>
        <v>745.65188164320602</v>
      </c>
      <c r="R41" t="s">
        <v>142</v>
      </c>
      <c r="S41">
        <v>280</v>
      </c>
      <c r="T41">
        <f t="shared" si="6"/>
        <v>2</v>
      </c>
      <c r="U41" s="6">
        <f t="shared" si="7"/>
        <v>13.793103448275565</v>
      </c>
    </row>
    <row r="42" spans="1:21" x14ac:dyDescent="0.25">
      <c r="A42" t="s">
        <v>180</v>
      </c>
      <c r="B42" s="13">
        <v>0.55735201410833413</v>
      </c>
      <c r="C42" s="13">
        <v>0.55735201410833413</v>
      </c>
      <c r="D42" s="14">
        <f t="shared" si="0"/>
        <v>0.55735201410833413</v>
      </c>
      <c r="E42" s="3">
        <v>38.058</v>
      </c>
      <c r="G42" s="17">
        <v>3.9387863247863225E-2</v>
      </c>
      <c r="H42" s="17">
        <v>3.9387863247863225E-2</v>
      </c>
      <c r="I42" s="18">
        <f t="shared" si="4"/>
        <v>0</v>
      </c>
      <c r="J42" s="6">
        <f t="shared" si="5"/>
        <v>43.014705882355621</v>
      </c>
      <c r="L42" s="13">
        <f t="shared" si="1"/>
        <v>3.9387863247863225E-2</v>
      </c>
      <c r="M42" s="13">
        <f t="shared" si="2"/>
        <v>3.9387863247863225E-2</v>
      </c>
      <c r="O42" s="16">
        <f t="shared" si="8"/>
        <v>745.86837723907809</v>
      </c>
      <c r="P42" s="16">
        <f t="shared" si="8"/>
        <v>745.86837723907809</v>
      </c>
      <c r="R42" t="s">
        <v>181</v>
      </c>
      <c r="S42">
        <v>284</v>
      </c>
      <c r="T42">
        <f t="shared" si="6"/>
        <v>4</v>
      </c>
      <c r="U42" s="6">
        <f t="shared" si="7"/>
        <v>6.0744115413817639</v>
      </c>
    </row>
    <row r="43" spans="1:21" x14ac:dyDescent="0.25">
      <c r="A43" t="s">
        <v>180</v>
      </c>
      <c r="B43" s="13">
        <v>0.5574824842797409</v>
      </c>
      <c r="C43" s="13">
        <v>0.5574824842797409</v>
      </c>
      <c r="D43" s="14">
        <f t="shared" si="0"/>
        <v>0.5574824842797409</v>
      </c>
      <c r="E43" s="3">
        <v>38.167000000000002</v>
      </c>
      <c r="G43" s="17">
        <v>3.9493447293447344E-2</v>
      </c>
      <c r="H43" s="17">
        <v>3.9493447293447344E-2</v>
      </c>
      <c r="I43" s="18">
        <f t="shared" si="4"/>
        <v>0</v>
      </c>
      <c r="J43" s="6">
        <f t="shared" si="5"/>
        <v>43.014705882323867</v>
      </c>
      <c r="L43" s="13">
        <f t="shared" si="1"/>
        <v>3.9493447293447344E-2</v>
      </c>
      <c r="M43" s="13">
        <f t="shared" si="2"/>
        <v>3.9493447293447344E-2</v>
      </c>
      <c r="O43" s="16">
        <f t="shared" si="8"/>
        <v>745.90421326026262</v>
      </c>
      <c r="P43" s="16">
        <f t="shared" si="8"/>
        <v>745.90421326026262</v>
      </c>
      <c r="R43" t="s">
        <v>181</v>
      </c>
      <c r="S43">
        <v>285</v>
      </c>
      <c r="T43">
        <f t="shared" si="6"/>
        <v>1</v>
      </c>
      <c r="U43" s="6">
        <f t="shared" si="7"/>
        <v>9.1743119266053554</v>
      </c>
    </row>
    <row r="44" spans="1:21" x14ac:dyDescent="0.25">
      <c r="A44" t="s">
        <v>182</v>
      </c>
      <c r="B44" s="13">
        <v>0.55753634811197295</v>
      </c>
      <c r="C44" s="13">
        <v>0.55753634811197295</v>
      </c>
      <c r="D44" s="14">
        <f t="shared" si="0"/>
        <v>0.55753634811197295</v>
      </c>
      <c r="E44" s="3">
        <v>38.211999999999982</v>
      </c>
      <c r="G44" s="17">
        <v>3.953703703703703E-2</v>
      </c>
      <c r="H44" s="17">
        <v>3.953703703703703E-2</v>
      </c>
      <c r="I44" s="18">
        <f t="shared" si="4"/>
        <v>0</v>
      </c>
      <c r="J44" s="6">
        <f t="shared" si="5"/>
        <v>43.014705882390551</v>
      </c>
      <c r="L44" s="13">
        <f t="shared" si="1"/>
        <v>3.953703703703703E-2</v>
      </c>
      <c r="M44" s="13">
        <f t="shared" si="2"/>
        <v>3.953703703703703E-2</v>
      </c>
      <c r="O44" s="16">
        <f t="shared" si="8"/>
        <v>745.91900794790774</v>
      </c>
      <c r="P44" s="16">
        <f t="shared" si="8"/>
        <v>745.91900794790774</v>
      </c>
      <c r="R44" t="s">
        <v>142</v>
      </c>
      <c r="S44">
        <v>285</v>
      </c>
      <c r="T44">
        <f t="shared" si="6"/>
        <v>0</v>
      </c>
      <c r="U44" s="6">
        <f t="shared" si="7"/>
        <v>0</v>
      </c>
    </row>
    <row r="45" spans="1:21" x14ac:dyDescent="0.25">
      <c r="A45" t="s">
        <v>182</v>
      </c>
      <c r="B45" s="13">
        <v>0.55765125762073475</v>
      </c>
      <c r="C45" s="13">
        <v>0.55765125762073475</v>
      </c>
      <c r="D45" s="14">
        <f t="shared" si="0"/>
        <v>0.55765125762073475</v>
      </c>
      <c r="E45" s="3">
        <v>38.307999999999979</v>
      </c>
      <c r="G45" s="17">
        <v>3.965277777777778E-2</v>
      </c>
      <c r="H45" s="17">
        <v>3.965277777777778E-2</v>
      </c>
      <c r="I45" s="18">
        <f t="shared" si="4"/>
        <v>0</v>
      </c>
      <c r="J45" s="6">
        <f t="shared" si="5"/>
        <v>34.559999999996108</v>
      </c>
      <c r="L45" s="13">
        <f t="shared" si="1"/>
        <v>3.965277777777778E-2</v>
      </c>
      <c r="M45" s="13">
        <f t="shared" si="2"/>
        <v>3.965277777777778E-2</v>
      </c>
      <c r="O45" s="16">
        <f t="shared" si="8"/>
        <v>745.91781097385797</v>
      </c>
      <c r="P45" s="16">
        <f t="shared" si="8"/>
        <v>745.91781097385797</v>
      </c>
      <c r="R45" t="s">
        <v>142</v>
      </c>
      <c r="S45">
        <v>290</v>
      </c>
      <c r="T45">
        <f t="shared" si="6"/>
        <v>5</v>
      </c>
      <c r="U45" s="6">
        <f t="shared" si="7"/>
        <v>52.083333333335212</v>
      </c>
    </row>
    <row r="46" spans="1:21" x14ac:dyDescent="0.25">
      <c r="A46" t="s">
        <v>183</v>
      </c>
      <c r="B46" s="13">
        <v>0.55902777777777779</v>
      </c>
      <c r="C46" s="13">
        <v>0.55972222222222223</v>
      </c>
      <c r="D46" s="14">
        <f t="shared" si="0"/>
        <v>0.55972222222222223</v>
      </c>
      <c r="E46" s="3">
        <v>39.457999999999984</v>
      </c>
      <c r="G46" s="17">
        <v>4.0972222222222222E-2</v>
      </c>
      <c r="H46" s="17">
        <v>4.144675925925926E-2</v>
      </c>
      <c r="I46" s="18">
        <f t="shared" si="4"/>
        <v>4.745370370370372E-4</v>
      </c>
      <c r="J46" s="6">
        <f t="shared" si="5"/>
        <v>36.315789473684447</v>
      </c>
      <c r="L46" s="13">
        <f t="shared" si="1"/>
        <v>4.0972222222222222E-2</v>
      </c>
      <c r="M46" s="13">
        <f t="shared" si="2"/>
        <v>4.144675925925926E-2</v>
      </c>
      <c r="O46" s="16">
        <f t="shared" si="8"/>
        <v>746</v>
      </c>
      <c r="P46" s="16">
        <f t="shared" si="8"/>
        <v>746.31666666666661</v>
      </c>
      <c r="R46" t="s">
        <v>154</v>
      </c>
      <c r="S46">
        <v>300</v>
      </c>
      <c r="T46">
        <f t="shared" si="6"/>
        <v>10</v>
      </c>
      <c r="U46" s="6">
        <f t="shared" si="7"/>
        <v>8.6956521739130004</v>
      </c>
    </row>
    <row r="47" spans="1:21" x14ac:dyDescent="0.25">
      <c r="A47" t="s">
        <v>184</v>
      </c>
      <c r="B47" s="13">
        <v>0.5624034517548212</v>
      </c>
      <c r="C47" s="13">
        <v>0.5624034517548212</v>
      </c>
      <c r="D47" s="14">
        <f t="shared" si="0"/>
        <v>0.5624034517548212</v>
      </c>
      <c r="E47" s="3">
        <v>42.339999999999982</v>
      </c>
      <c r="G47" s="17">
        <v>4.4270833333333336E-2</v>
      </c>
      <c r="H47" s="17">
        <v>4.4270833333333336E-2</v>
      </c>
      <c r="I47" s="18">
        <f t="shared" si="4"/>
        <v>0</v>
      </c>
      <c r="J47" s="6">
        <f t="shared" si="5"/>
        <v>42.521311475409775</v>
      </c>
      <c r="L47" s="13">
        <f t="shared" si="1"/>
        <v>4.4270833333333336E-2</v>
      </c>
      <c r="M47" s="13">
        <f t="shared" si="2"/>
        <v>4.4270833333333336E-2</v>
      </c>
      <c r="O47" s="16">
        <f t="shared" si="8"/>
        <v>746.11097052694254</v>
      </c>
      <c r="P47" s="16">
        <f t="shared" si="8"/>
        <v>746.11097052694254</v>
      </c>
      <c r="R47" t="s">
        <v>185</v>
      </c>
      <c r="S47">
        <v>305</v>
      </c>
      <c r="T47">
        <f t="shared" si="6"/>
        <v>5</v>
      </c>
      <c r="U47" s="6">
        <f t="shared" si="7"/>
        <v>1.7349063150589881</v>
      </c>
    </row>
    <row r="48" spans="1:21" x14ac:dyDescent="0.25">
      <c r="A48" t="s">
        <v>186</v>
      </c>
      <c r="B48" s="13">
        <v>0.56361195875095105</v>
      </c>
      <c r="C48" s="13">
        <v>0.56361195875095105</v>
      </c>
      <c r="D48" s="14">
        <f t="shared" si="0"/>
        <v>0.56361195875095105</v>
      </c>
      <c r="E48" s="3">
        <v>43.638999999999982</v>
      </c>
      <c r="G48" s="17">
        <v>4.5601851851851859E-2</v>
      </c>
      <c r="H48" s="17">
        <v>4.5601851851851859E-2</v>
      </c>
      <c r="I48" s="18">
        <f t="shared" si="4"/>
        <v>0</v>
      </c>
      <c r="J48" s="6">
        <f t="shared" si="5"/>
        <v>40.664347826086804</v>
      </c>
      <c r="L48" s="13">
        <f t="shared" si="1"/>
        <v>4.5601851851851859E-2</v>
      </c>
      <c r="M48" s="13">
        <f t="shared" si="2"/>
        <v>4.5601851851851859E-2</v>
      </c>
      <c r="O48" s="16">
        <f t="shared" si="8"/>
        <v>745.93455393470288</v>
      </c>
      <c r="P48" s="16">
        <f t="shared" si="8"/>
        <v>745.93455393470288</v>
      </c>
      <c r="R48" t="s">
        <v>149</v>
      </c>
      <c r="S48">
        <v>290</v>
      </c>
      <c r="T48">
        <f t="shared" si="6"/>
        <v>-15</v>
      </c>
      <c r="U48" s="6">
        <f t="shared" si="7"/>
        <v>-11.547344110854509</v>
      </c>
    </row>
    <row r="49" spans="1:21" x14ac:dyDescent="0.25">
      <c r="A49" t="s">
        <v>187</v>
      </c>
      <c r="B49" s="13">
        <v>0.56500932403823889</v>
      </c>
      <c r="C49" s="13">
        <v>0.56500932403823889</v>
      </c>
      <c r="D49" s="14">
        <f t="shared" si="0"/>
        <v>0.56500932403823889</v>
      </c>
      <c r="E49" s="3">
        <v>45.140999999999977</v>
      </c>
      <c r="G49" s="17">
        <v>4.6493055555555551E-2</v>
      </c>
      <c r="H49" s="17">
        <v>4.6493055555555551E-2</v>
      </c>
      <c r="I49" s="18">
        <f t="shared" si="4"/>
        <v>0</v>
      </c>
      <c r="J49" s="6">
        <f t="shared" si="5"/>
        <v>70.223376623377277</v>
      </c>
      <c r="L49" s="13">
        <f t="shared" si="1"/>
        <v>4.6493055555555551E-2</v>
      </c>
      <c r="M49" s="13">
        <f t="shared" si="2"/>
        <v>4.6493055555555551E-2</v>
      </c>
      <c r="O49" s="16">
        <f t="shared" si="8"/>
        <v>746.66342661506405</v>
      </c>
      <c r="P49" s="16">
        <f t="shared" si="8"/>
        <v>746.66342661506405</v>
      </c>
      <c r="R49" t="s">
        <v>188</v>
      </c>
      <c r="S49">
        <v>270</v>
      </c>
      <c r="T49">
        <f t="shared" si="6"/>
        <v>-20</v>
      </c>
      <c r="U49" s="6">
        <f t="shared" si="7"/>
        <v>-13.315579227696446</v>
      </c>
    </row>
    <row r="50" spans="1:21" x14ac:dyDescent="0.25">
      <c r="A50" t="s">
        <v>189</v>
      </c>
      <c r="B50" s="13">
        <v>0.56597222222222221</v>
      </c>
      <c r="C50" s="13">
        <v>0.56666666666666665</v>
      </c>
      <c r="D50" s="14">
        <f t="shared" si="0"/>
        <v>0.56666666666666665</v>
      </c>
      <c r="E50" s="3">
        <v>46.175999999999981</v>
      </c>
      <c r="G50" s="17">
        <v>4.7893518518518523E-2</v>
      </c>
      <c r="H50" s="17">
        <v>4.8229166666666663E-2</v>
      </c>
      <c r="I50" s="18">
        <f t="shared" si="4"/>
        <v>3.3564814814814048E-4</v>
      </c>
      <c r="J50" s="6">
        <f t="shared" si="5"/>
        <v>30.793388429751992</v>
      </c>
      <c r="L50" s="13">
        <f t="shared" si="1"/>
        <v>4.7893518518518523E-2</v>
      </c>
      <c r="M50" s="13">
        <f t="shared" si="2"/>
        <v>4.8229166666666663E-2</v>
      </c>
      <c r="O50" s="16">
        <f t="shared" si="8"/>
        <v>746.0333333333333</v>
      </c>
      <c r="P50" s="16">
        <f t="shared" si="8"/>
        <v>746.55</v>
      </c>
      <c r="R50" t="s">
        <v>185</v>
      </c>
      <c r="S50">
        <v>270</v>
      </c>
      <c r="T50">
        <f t="shared" si="6"/>
        <v>0</v>
      </c>
      <c r="U50" s="6">
        <f t="shared" si="7"/>
        <v>0</v>
      </c>
    </row>
    <row r="51" spans="1:21" x14ac:dyDescent="0.25">
      <c r="A51" t="s">
        <v>190</v>
      </c>
      <c r="B51" s="13">
        <v>0.56872308808387151</v>
      </c>
      <c r="C51" s="13">
        <v>0.56872308808387151</v>
      </c>
      <c r="D51" s="14">
        <f t="shared" si="0"/>
        <v>0.56872308808387151</v>
      </c>
      <c r="E51" s="3">
        <v>48.284999999999982</v>
      </c>
      <c r="G51" s="17">
        <v>5.0266203703703709E-2</v>
      </c>
      <c r="H51" s="17">
        <v>5.0266203703703709E-2</v>
      </c>
      <c r="I51" s="18">
        <f t="shared" si="4"/>
        <v>0</v>
      </c>
      <c r="J51" s="6">
        <f t="shared" si="5"/>
        <v>43.138636363636223</v>
      </c>
      <c r="L51" s="13">
        <f t="shared" si="1"/>
        <v>5.0266203703703709E-2</v>
      </c>
      <c r="M51" s="13">
        <f t="shared" si="2"/>
        <v>5.0266203703703709E-2</v>
      </c>
      <c r="O51" s="16">
        <f t="shared" si="8"/>
        <v>746.57791350744162</v>
      </c>
      <c r="P51" s="16">
        <f t="shared" si="8"/>
        <v>746.57791350744162</v>
      </c>
      <c r="R51" t="s">
        <v>149</v>
      </c>
      <c r="S51">
        <v>275</v>
      </c>
      <c r="T51">
        <f t="shared" si="6"/>
        <v>5</v>
      </c>
      <c r="U51" s="6">
        <f t="shared" si="7"/>
        <v>2.3707918444760532</v>
      </c>
    </row>
    <row r="52" spans="1:21" x14ac:dyDescent="0.25">
      <c r="A52" t="s">
        <v>191</v>
      </c>
      <c r="B52" s="13">
        <v>0.57013888888888886</v>
      </c>
      <c r="C52" s="13">
        <v>0.57916666666666672</v>
      </c>
      <c r="D52" s="14">
        <f t="shared" si="0"/>
        <v>0.57916666666666672</v>
      </c>
      <c r="E52" s="3">
        <v>49.736999999999981</v>
      </c>
      <c r="G52" s="17">
        <v>5.1620370370370372E-2</v>
      </c>
      <c r="H52" s="17">
        <v>5.2766203703703697E-2</v>
      </c>
      <c r="I52" s="18">
        <f t="shared" si="4"/>
        <v>1.1458333333333251E-3</v>
      </c>
      <c r="J52" s="6">
        <f t="shared" si="5"/>
        <v>44.676923076923131</v>
      </c>
      <c r="L52" s="13">
        <f t="shared" si="1"/>
        <v>5.1620370370370372E-2</v>
      </c>
      <c r="M52" s="13">
        <f t="shared" si="2"/>
        <v>5.2766203703703697E-2</v>
      </c>
      <c r="O52" s="16">
        <f t="shared" si="8"/>
        <v>746.66666666666663</v>
      </c>
      <c r="P52" s="16">
        <f t="shared" si="8"/>
        <v>758.01666666666677</v>
      </c>
      <c r="R52" t="s">
        <v>154</v>
      </c>
      <c r="S52">
        <v>265</v>
      </c>
      <c r="T52">
        <f t="shared" si="6"/>
        <v>-10</v>
      </c>
      <c r="U52" s="6">
        <f t="shared" si="7"/>
        <v>-6.8870523415978049</v>
      </c>
    </row>
    <row r="53" spans="1:21" x14ac:dyDescent="0.25">
      <c r="A53" t="s">
        <v>192</v>
      </c>
      <c r="B53" s="13">
        <v>0.58152145950652467</v>
      </c>
      <c r="C53" s="13">
        <v>0.58152145950652467</v>
      </c>
      <c r="D53" s="14">
        <f t="shared" si="0"/>
        <v>0.58152145950652467</v>
      </c>
      <c r="E53" s="3">
        <v>52.299999999999983</v>
      </c>
      <c r="G53" s="17">
        <v>5.5312499999999994E-2</v>
      </c>
      <c r="H53" s="17">
        <v>5.5312499999999994E-2</v>
      </c>
      <c r="I53" s="18">
        <f t="shared" si="4"/>
        <v>0</v>
      </c>
      <c r="J53" s="6">
        <f t="shared" si="5"/>
        <v>41.94000000000004</v>
      </c>
      <c r="L53" s="13">
        <f t="shared" si="1"/>
        <v>5.5312499999999994E-2</v>
      </c>
      <c r="M53" s="13">
        <f t="shared" si="2"/>
        <v>5.5312499999999994E-2</v>
      </c>
      <c r="O53" s="16">
        <f t="shared" si="8"/>
        <v>757.74090168939551</v>
      </c>
      <c r="P53" s="16">
        <f t="shared" si="8"/>
        <v>757.74090168939551</v>
      </c>
      <c r="R53" t="s">
        <v>185</v>
      </c>
      <c r="S53">
        <v>310</v>
      </c>
      <c r="T53">
        <f t="shared" si="6"/>
        <v>45</v>
      </c>
      <c r="U53" s="6">
        <f t="shared" si="7"/>
        <v>17.557549746390933</v>
      </c>
    </row>
    <row r="54" spans="1:21" x14ac:dyDescent="0.25">
      <c r="A54" t="s">
        <v>193</v>
      </c>
      <c r="B54" s="13">
        <v>0.58390565280322049</v>
      </c>
      <c r="C54" s="13">
        <v>0.58390565280322049</v>
      </c>
      <c r="D54" s="14">
        <f t="shared" si="0"/>
        <v>0.58390565280322049</v>
      </c>
      <c r="E54" s="3">
        <v>54.894999999999982</v>
      </c>
      <c r="G54" s="17">
        <v>5.7511574074074069E-2</v>
      </c>
      <c r="H54" s="17">
        <v>5.7511574074074069E-2</v>
      </c>
      <c r="I54" s="18">
        <f t="shared" si="4"/>
        <v>0</v>
      </c>
      <c r="J54" s="6">
        <f t="shared" si="5"/>
        <v>49.16842105263153</v>
      </c>
      <c r="L54" s="13">
        <f t="shared" si="1"/>
        <v>5.7511574074074069E-2</v>
      </c>
      <c r="M54" s="13">
        <f t="shared" si="2"/>
        <v>5.7511574074074069E-2</v>
      </c>
      <c r="O54" s="16">
        <f t="shared" si="8"/>
        <v>758.00747336997074</v>
      </c>
      <c r="P54" s="16">
        <f t="shared" si="8"/>
        <v>758.00747336997074</v>
      </c>
      <c r="R54" t="s">
        <v>149</v>
      </c>
      <c r="S54">
        <v>325</v>
      </c>
      <c r="T54">
        <f t="shared" si="6"/>
        <v>15</v>
      </c>
      <c r="U54" s="6">
        <f t="shared" si="7"/>
        <v>5.7803468208092514</v>
      </c>
    </row>
    <row r="55" spans="1:21" x14ac:dyDescent="0.25">
      <c r="A55" t="s">
        <v>194</v>
      </c>
      <c r="B55" s="13">
        <v>0.58576615046249181</v>
      </c>
      <c r="C55" s="13">
        <v>0.58576615046249181</v>
      </c>
      <c r="D55" s="14">
        <f t="shared" si="0"/>
        <v>0.58576615046249181</v>
      </c>
      <c r="E55" s="3">
        <v>56.91999999999998</v>
      </c>
      <c r="G55" s="17">
        <v>5.9305555555555556E-2</v>
      </c>
      <c r="H55" s="17">
        <v>5.9305555555555556E-2</v>
      </c>
      <c r="I55" s="18">
        <f t="shared" si="4"/>
        <v>0</v>
      </c>
      <c r="J55" s="6">
        <f t="shared" si="5"/>
        <v>47.032258064515958</v>
      </c>
      <c r="L55" s="13">
        <f t="shared" si="1"/>
        <v>5.9305555555555556E-2</v>
      </c>
      <c r="M55" s="13">
        <f t="shared" si="2"/>
        <v>5.9305555555555556E-2</v>
      </c>
      <c r="O55" s="16">
        <f t="shared" si="8"/>
        <v>758.10325666598817</v>
      </c>
      <c r="P55" s="16">
        <f t="shared" si="8"/>
        <v>758.10325666598817</v>
      </c>
      <c r="R55" t="s">
        <v>149</v>
      </c>
      <c r="S55">
        <v>280</v>
      </c>
      <c r="T55">
        <f t="shared" si="6"/>
        <v>-45</v>
      </c>
      <c r="U55" s="6">
        <f t="shared" si="7"/>
        <v>-22.222222222222239</v>
      </c>
    </row>
    <row r="56" spans="1:21" s="7" customFormat="1" ht="23.25" x14ac:dyDescent="0.25">
      <c r="A56" s="12" t="s">
        <v>195</v>
      </c>
      <c r="B56" s="13">
        <v>0.58819444444444446</v>
      </c>
      <c r="C56" s="13">
        <v>0.58819444444444446</v>
      </c>
      <c r="D56" s="14">
        <f t="shared" si="0"/>
        <v>0.58819444444444446</v>
      </c>
      <c r="E56" s="15">
        <v>59.562999999999981</v>
      </c>
      <c r="G56" s="13">
        <v>6.2592592592592589E-2</v>
      </c>
      <c r="H56" s="13">
        <v>6.2592592592592589E-2</v>
      </c>
      <c r="I56" s="19">
        <f t="shared" si="4"/>
        <v>0</v>
      </c>
      <c r="J56" s="16">
        <f t="shared" si="5"/>
        <v>33.502816901408501</v>
      </c>
      <c r="L56" s="13">
        <f t="shared" si="1"/>
        <v>6.2592592592592589E-2</v>
      </c>
      <c r="M56" s="13">
        <f t="shared" si="2"/>
        <v>6.2592592592592589E-2</v>
      </c>
      <c r="O56" s="16">
        <f t="shared" si="8"/>
        <v>756.86666666666667</v>
      </c>
      <c r="P56" s="16">
        <f t="shared" si="8"/>
        <v>756.86666666666667</v>
      </c>
      <c r="R56" s="7" t="s">
        <v>154</v>
      </c>
      <c r="S56" s="7">
        <v>280</v>
      </c>
      <c r="T56" s="7">
        <f t="shared" si="6"/>
        <v>0</v>
      </c>
      <c r="U56" s="16">
        <f t="shared" si="7"/>
        <v>0</v>
      </c>
    </row>
    <row r="57" spans="1:21" x14ac:dyDescent="0.25">
      <c r="J57" s="20">
        <f>(E56-E4)/24/(G56-H4)</f>
        <v>39.797104677060119</v>
      </c>
    </row>
  </sheetData>
  <mergeCells count="6">
    <mergeCell ref="R2:U2"/>
    <mergeCell ref="O1:P1"/>
    <mergeCell ref="B2:E2"/>
    <mergeCell ref="G2:J2"/>
    <mergeCell ref="L2:M2"/>
    <mergeCell ref="O2:P2"/>
  </mergeCells>
  <conditionalFormatting sqref="I1">
    <cfRule type="cellIs" dxfId="1" priority="2" stopIfTrue="1" operator="equal">
      <formula>0</formula>
    </cfRule>
  </conditionalFormatting>
  <conditionalFormatting sqref="I5:I56">
    <cfRule type="cellIs" dxfId="0" priority="1" stopIfTrue="1" operator="equal">
      <formula>0</formula>
    </cfRule>
  </conditionalFormatting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33"/>
  <sheetViews>
    <sheetView workbookViewId="0"/>
  </sheetViews>
  <sheetFormatPr defaultRowHeight="15" x14ac:dyDescent="0.25"/>
  <cols>
    <col min="1" max="1" width="11.5703125" customWidth="1"/>
    <col min="2" max="2" width="11.7109375" customWidth="1"/>
    <col min="3" max="3" width="19.140625" customWidth="1"/>
    <col min="4" max="4" width="12.7109375" customWidth="1"/>
    <col min="5" max="5" width="12.42578125" customWidth="1"/>
    <col min="6" max="6" width="8.28515625" customWidth="1"/>
    <col min="7" max="7" width="10.855468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118</v>
      </c>
    </row>
    <row r="2" spans="1:8" x14ac:dyDescent="0.25">
      <c r="A2" s="1">
        <v>44201</v>
      </c>
      <c r="B2" s="2">
        <v>15</v>
      </c>
      <c r="C2" t="s">
        <v>7</v>
      </c>
      <c r="D2" s="3">
        <v>0.6</v>
      </c>
      <c r="E2" t="s">
        <v>8</v>
      </c>
      <c r="F2" t="s">
        <v>9</v>
      </c>
      <c r="G2" t="s">
        <v>10</v>
      </c>
    </row>
    <row r="3" spans="1:8" x14ac:dyDescent="0.25">
      <c r="A3" s="1">
        <v>44201</v>
      </c>
      <c r="B3" s="2">
        <v>19</v>
      </c>
      <c r="C3" t="s">
        <v>11</v>
      </c>
      <c r="D3" s="3">
        <v>10</v>
      </c>
      <c r="E3" t="s">
        <v>12</v>
      </c>
      <c r="F3" t="s">
        <v>9</v>
      </c>
      <c r="G3" t="s">
        <v>10</v>
      </c>
    </row>
    <row r="4" spans="1:8" x14ac:dyDescent="0.25">
      <c r="A4" s="1">
        <v>44201</v>
      </c>
      <c r="B4" s="2">
        <v>41</v>
      </c>
      <c r="C4" t="s">
        <v>13</v>
      </c>
      <c r="D4" s="3">
        <v>0.25</v>
      </c>
      <c r="E4" t="s">
        <v>8</v>
      </c>
      <c r="F4" t="s">
        <v>14</v>
      </c>
      <c r="G4" t="s">
        <v>10</v>
      </c>
    </row>
    <row r="5" spans="1:8" x14ac:dyDescent="0.25">
      <c r="A5" s="1">
        <v>44201</v>
      </c>
      <c r="B5" s="2">
        <v>50</v>
      </c>
      <c r="C5" t="s">
        <v>15</v>
      </c>
      <c r="D5" s="3">
        <v>0.14299999999999999</v>
      </c>
      <c r="E5" t="s">
        <v>8</v>
      </c>
      <c r="F5" t="s">
        <v>16</v>
      </c>
      <c r="G5" t="s">
        <v>10</v>
      </c>
    </row>
    <row r="6" spans="1:8" x14ac:dyDescent="0.25">
      <c r="A6" s="1">
        <v>44202</v>
      </c>
      <c r="B6" s="2">
        <v>129</v>
      </c>
      <c r="C6" t="s">
        <v>17</v>
      </c>
      <c r="D6" s="3">
        <v>0.75</v>
      </c>
      <c r="E6" t="s">
        <v>18</v>
      </c>
      <c r="F6" t="s">
        <v>19</v>
      </c>
      <c r="G6" t="s">
        <v>20</v>
      </c>
    </row>
    <row r="7" spans="1:8" x14ac:dyDescent="0.25">
      <c r="A7" s="1">
        <v>44202</v>
      </c>
      <c r="B7" s="2">
        <v>11.4</v>
      </c>
      <c r="C7" t="s">
        <v>11</v>
      </c>
      <c r="D7" s="3">
        <v>6</v>
      </c>
      <c r="E7" t="s">
        <v>12</v>
      </c>
      <c r="F7" t="s">
        <v>9</v>
      </c>
      <c r="G7" t="s">
        <v>20</v>
      </c>
    </row>
    <row r="8" spans="1:8" x14ac:dyDescent="0.25">
      <c r="A8" s="1">
        <v>44202</v>
      </c>
      <c r="B8" s="2">
        <v>16.399999999999999</v>
      </c>
      <c r="C8" t="s">
        <v>21</v>
      </c>
      <c r="D8" s="3">
        <v>0.222</v>
      </c>
      <c r="E8" t="s">
        <v>8</v>
      </c>
      <c r="F8" t="s">
        <v>22</v>
      </c>
      <c r="G8" t="s">
        <v>20</v>
      </c>
    </row>
    <row r="9" spans="1:8" x14ac:dyDescent="0.25">
      <c r="A9" s="1">
        <v>44203</v>
      </c>
      <c r="B9" s="2">
        <v>9</v>
      </c>
      <c r="C9" t="s">
        <v>23</v>
      </c>
      <c r="D9" s="3">
        <v>0.04</v>
      </c>
      <c r="E9" t="s">
        <v>8</v>
      </c>
      <c r="F9" t="s">
        <v>24</v>
      </c>
      <c r="G9" t="s">
        <v>10</v>
      </c>
    </row>
    <row r="10" spans="1:8" x14ac:dyDescent="0.25">
      <c r="A10" s="1">
        <v>44203</v>
      </c>
      <c r="B10" s="2">
        <v>33.799999999999997</v>
      </c>
      <c r="C10" t="s">
        <v>25</v>
      </c>
      <c r="D10" s="3">
        <v>0.12</v>
      </c>
      <c r="E10" t="s">
        <v>8</v>
      </c>
      <c r="F10" t="s">
        <v>26</v>
      </c>
      <c r="G10" t="s">
        <v>10</v>
      </c>
    </row>
    <row r="11" spans="1:8" x14ac:dyDescent="0.25">
      <c r="A11" s="1">
        <v>44203</v>
      </c>
      <c r="B11" s="2">
        <v>22.9</v>
      </c>
      <c r="C11" t="s">
        <v>27</v>
      </c>
      <c r="D11" s="3">
        <v>0.5</v>
      </c>
      <c r="E11" t="s">
        <v>8</v>
      </c>
      <c r="F11" t="s">
        <v>26</v>
      </c>
      <c r="G11" t="s">
        <v>10</v>
      </c>
    </row>
    <row r="12" spans="1:8" x14ac:dyDescent="0.25">
      <c r="A12" s="1">
        <v>44203</v>
      </c>
      <c r="B12" s="2">
        <v>71.599999999999994</v>
      </c>
      <c r="C12" t="s">
        <v>28</v>
      </c>
      <c r="D12" s="3">
        <v>2</v>
      </c>
      <c r="E12" t="s">
        <v>18</v>
      </c>
      <c r="F12" t="s">
        <v>29</v>
      </c>
      <c r="G12" t="s">
        <v>10</v>
      </c>
    </row>
    <row r="13" spans="1:8" x14ac:dyDescent="0.25">
      <c r="A13" s="1">
        <v>44203</v>
      </c>
      <c r="B13" s="2">
        <v>14.9</v>
      </c>
      <c r="C13" t="s">
        <v>30</v>
      </c>
      <c r="D13" s="3">
        <v>1.5</v>
      </c>
      <c r="E13" t="s">
        <v>18</v>
      </c>
      <c r="F13" t="s">
        <v>29</v>
      </c>
      <c r="G13" t="s">
        <v>31</v>
      </c>
    </row>
    <row r="14" spans="1:8" x14ac:dyDescent="0.25">
      <c r="A14" s="1">
        <v>44203</v>
      </c>
      <c r="B14" s="2">
        <v>21</v>
      </c>
      <c r="C14" t="s">
        <v>32</v>
      </c>
      <c r="D14" s="3">
        <v>1.5</v>
      </c>
      <c r="E14" t="s">
        <v>18</v>
      </c>
      <c r="F14" t="s">
        <v>29</v>
      </c>
      <c r="G14" t="s">
        <v>10</v>
      </c>
    </row>
    <row r="15" spans="1:8" x14ac:dyDescent="0.25">
      <c r="A15" s="1">
        <v>44203</v>
      </c>
      <c r="B15" s="2">
        <v>19.8</v>
      </c>
      <c r="C15" t="s">
        <v>33</v>
      </c>
      <c r="D15" s="3">
        <v>0.14299999999999999</v>
      </c>
      <c r="E15" t="s">
        <v>8</v>
      </c>
      <c r="F15" t="s">
        <v>34</v>
      </c>
      <c r="G15" t="s">
        <v>10</v>
      </c>
    </row>
    <row r="16" spans="1:8" x14ac:dyDescent="0.25">
      <c r="A16" s="1">
        <v>44203</v>
      </c>
      <c r="B16" s="2">
        <v>24</v>
      </c>
      <c r="C16" t="s">
        <v>35</v>
      </c>
      <c r="D16" s="3">
        <v>0.152</v>
      </c>
      <c r="E16" t="s">
        <v>8</v>
      </c>
      <c r="F16" t="s">
        <v>34</v>
      </c>
      <c r="G16" t="s">
        <v>31</v>
      </c>
    </row>
    <row r="17" spans="1:7" x14ac:dyDescent="0.25">
      <c r="A17" s="1">
        <v>44204</v>
      </c>
      <c r="B17" s="2">
        <v>258</v>
      </c>
      <c r="C17" t="s">
        <v>17</v>
      </c>
      <c r="D17" s="3">
        <v>1.5</v>
      </c>
      <c r="E17" t="s">
        <v>18</v>
      </c>
      <c r="F17" t="s">
        <v>19</v>
      </c>
      <c r="G17" t="s">
        <v>31</v>
      </c>
    </row>
    <row r="18" spans="1:7" x14ac:dyDescent="0.25">
      <c r="A18" s="1">
        <v>44204</v>
      </c>
      <c r="B18" s="2">
        <v>19</v>
      </c>
      <c r="C18" t="s">
        <v>11</v>
      </c>
      <c r="D18" s="3">
        <v>10</v>
      </c>
      <c r="E18" t="s">
        <v>12</v>
      </c>
      <c r="F18" t="s">
        <v>9</v>
      </c>
      <c r="G18" t="s">
        <v>31</v>
      </c>
    </row>
    <row r="19" spans="1:7" x14ac:dyDescent="0.25">
      <c r="A19" s="1">
        <v>44204</v>
      </c>
      <c r="B19" s="2">
        <v>33.799999999999997</v>
      </c>
      <c r="C19" t="s">
        <v>25</v>
      </c>
      <c r="D19" s="3">
        <v>0.12</v>
      </c>
      <c r="E19" t="s">
        <v>8</v>
      </c>
      <c r="F19" t="s">
        <v>26</v>
      </c>
      <c r="G19" t="s">
        <v>10</v>
      </c>
    </row>
    <row r="20" spans="1:7" x14ac:dyDescent="0.25">
      <c r="A20" s="1">
        <v>44204</v>
      </c>
      <c r="B20" s="2">
        <v>23.6</v>
      </c>
      <c r="C20" t="s">
        <v>27</v>
      </c>
      <c r="D20" s="3">
        <v>0.5</v>
      </c>
      <c r="E20" t="s">
        <v>8</v>
      </c>
      <c r="F20" t="s">
        <v>26</v>
      </c>
      <c r="G20" t="s">
        <v>10</v>
      </c>
    </row>
    <row r="21" spans="1:7" x14ac:dyDescent="0.25">
      <c r="A21" s="1">
        <v>44204</v>
      </c>
      <c r="B21" s="2">
        <v>26.4</v>
      </c>
      <c r="C21" t="s">
        <v>36</v>
      </c>
      <c r="D21" s="3">
        <v>1</v>
      </c>
      <c r="E21" t="s">
        <v>18</v>
      </c>
      <c r="F21" t="s">
        <v>26</v>
      </c>
      <c r="G21" t="s">
        <v>10</v>
      </c>
    </row>
    <row r="22" spans="1:7" x14ac:dyDescent="0.25">
      <c r="A22" s="1">
        <v>44204</v>
      </c>
      <c r="B22" s="2">
        <v>52</v>
      </c>
      <c r="C22" t="s">
        <v>37</v>
      </c>
      <c r="D22" s="3">
        <v>24</v>
      </c>
      <c r="E22" t="s">
        <v>12</v>
      </c>
      <c r="F22" t="s">
        <v>38</v>
      </c>
      <c r="G22" t="s">
        <v>39</v>
      </c>
    </row>
    <row r="23" spans="1:7" x14ac:dyDescent="0.25">
      <c r="A23" s="1">
        <v>44204</v>
      </c>
      <c r="B23" s="2">
        <v>999</v>
      </c>
      <c r="C23" t="s">
        <v>40</v>
      </c>
      <c r="D23" s="3">
        <v>1.2</v>
      </c>
      <c r="E23" t="s">
        <v>8</v>
      </c>
      <c r="F23" t="s">
        <v>41</v>
      </c>
      <c r="G23" t="s">
        <v>39</v>
      </c>
    </row>
    <row r="24" spans="1:7" x14ac:dyDescent="0.25">
      <c r="A24" s="1">
        <v>44205</v>
      </c>
      <c r="B24" s="2">
        <v>48.8</v>
      </c>
      <c r="C24" t="s">
        <v>42</v>
      </c>
      <c r="D24" s="3">
        <v>0.28999999999999998</v>
      </c>
      <c r="E24" t="s">
        <v>8</v>
      </c>
      <c r="F24" t="s">
        <v>26</v>
      </c>
      <c r="G24" t="s">
        <v>10</v>
      </c>
    </row>
    <row r="25" spans="1:7" x14ac:dyDescent="0.25">
      <c r="A25" s="1">
        <v>44205</v>
      </c>
      <c r="B25" s="2">
        <v>31.2</v>
      </c>
      <c r="C25" t="s">
        <v>43</v>
      </c>
      <c r="D25" s="3">
        <v>0.52</v>
      </c>
      <c r="E25" t="s">
        <v>8</v>
      </c>
      <c r="F25" t="s">
        <v>22</v>
      </c>
      <c r="G25" t="s">
        <v>31</v>
      </c>
    </row>
    <row r="26" spans="1:7" x14ac:dyDescent="0.25">
      <c r="A26" s="1">
        <v>44205</v>
      </c>
      <c r="B26" s="2">
        <v>35.200000000000003</v>
      </c>
      <c r="C26" t="s">
        <v>21</v>
      </c>
      <c r="D26" s="3">
        <v>0.81</v>
      </c>
      <c r="E26" t="s">
        <v>8</v>
      </c>
      <c r="F26" t="s">
        <v>22</v>
      </c>
      <c r="G26" t="s">
        <v>31</v>
      </c>
    </row>
    <row r="27" spans="1:7" x14ac:dyDescent="0.25">
      <c r="A27" s="1">
        <v>44205</v>
      </c>
      <c r="B27" s="2">
        <v>39.6</v>
      </c>
      <c r="C27" t="s">
        <v>44</v>
      </c>
      <c r="D27" s="3">
        <v>0.96</v>
      </c>
      <c r="E27" t="s">
        <v>8</v>
      </c>
      <c r="F27" t="s">
        <v>22</v>
      </c>
      <c r="G27" t="s">
        <v>31</v>
      </c>
    </row>
    <row r="28" spans="1:7" x14ac:dyDescent="0.25">
      <c r="A28" s="1">
        <v>44205</v>
      </c>
      <c r="B28" s="2">
        <v>15.6</v>
      </c>
      <c r="C28" t="s">
        <v>45</v>
      </c>
      <c r="D28" s="3">
        <v>0.13</v>
      </c>
      <c r="E28" t="s">
        <v>8</v>
      </c>
      <c r="F28" t="s">
        <v>22</v>
      </c>
      <c r="G28" t="s">
        <v>31</v>
      </c>
    </row>
    <row r="29" spans="1:7" x14ac:dyDescent="0.25">
      <c r="A29" s="1">
        <v>44205</v>
      </c>
      <c r="B29" s="2">
        <v>35.799999999999997</v>
      </c>
      <c r="C29" t="s">
        <v>28</v>
      </c>
      <c r="D29" s="3">
        <v>1</v>
      </c>
      <c r="E29" t="s">
        <v>18</v>
      </c>
      <c r="F29" t="s">
        <v>29</v>
      </c>
      <c r="G29" t="s">
        <v>10</v>
      </c>
    </row>
    <row r="30" spans="1:7" x14ac:dyDescent="0.25">
      <c r="A30" s="1">
        <v>44205</v>
      </c>
      <c r="B30" s="2">
        <v>226</v>
      </c>
      <c r="C30" t="s">
        <v>46</v>
      </c>
      <c r="D30" s="3">
        <v>0.5</v>
      </c>
      <c r="E30" t="s">
        <v>18</v>
      </c>
      <c r="F30" t="s">
        <v>14</v>
      </c>
      <c r="G30" t="s">
        <v>10</v>
      </c>
    </row>
    <row r="31" spans="1:7" x14ac:dyDescent="0.25">
      <c r="A31" s="1">
        <v>44205</v>
      </c>
      <c r="B31" s="2">
        <v>150</v>
      </c>
      <c r="C31" t="s">
        <v>47</v>
      </c>
      <c r="D31" s="3">
        <v>0.25</v>
      </c>
      <c r="E31" t="s">
        <v>8</v>
      </c>
      <c r="F31" t="s">
        <v>16</v>
      </c>
      <c r="G31" t="s">
        <v>10</v>
      </c>
    </row>
    <row r="32" spans="1:7" x14ac:dyDescent="0.25">
      <c r="A32" s="1">
        <v>44205</v>
      </c>
      <c r="B32" s="2">
        <v>36.6</v>
      </c>
      <c r="C32" t="s">
        <v>119</v>
      </c>
      <c r="D32" s="3">
        <v>7.4999999999999997E-2</v>
      </c>
      <c r="E32" t="s">
        <v>8</v>
      </c>
      <c r="F32" t="s">
        <v>48</v>
      </c>
      <c r="G32" t="s">
        <v>10</v>
      </c>
    </row>
    <row r="33" spans="1:7" x14ac:dyDescent="0.25">
      <c r="A33" s="1">
        <v>44205</v>
      </c>
      <c r="B33" s="2">
        <v>36.9</v>
      </c>
      <c r="C33" t="s">
        <v>49</v>
      </c>
      <c r="D33" s="3">
        <v>0.375</v>
      </c>
      <c r="E33" t="s">
        <v>18</v>
      </c>
      <c r="F33" t="s">
        <v>34</v>
      </c>
      <c r="G33" t="s">
        <v>10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18"/>
  <sheetViews>
    <sheetView workbookViewId="0"/>
  </sheetViews>
  <sheetFormatPr defaultRowHeight="15" x14ac:dyDescent="0.25"/>
  <cols>
    <col min="1" max="1" width="8.5703125" customWidth="1"/>
    <col min="2" max="2" width="22.7109375" customWidth="1"/>
    <col min="3" max="3" width="7.7109375" customWidth="1"/>
  </cols>
  <sheetData>
    <row r="1" spans="1:3" x14ac:dyDescent="0.25">
      <c r="A1" t="s">
        <v>50</v>
      </c>
      <c r="B1" t="s">
        <v>51</v>
      </c>
      <c r="C1" t="s">
        <v>52</v>
      </c>
    </row>
    <row r="2" spans="1:3" x14ac:dyDescent="0.25">
      <c r="A2" t="s">
        <v>19</v>
      </c>
      <c r="B2" t="s">
        <v>53</v>
      </c>
      <c r="C2">
        <v>21</v>
      </c>
    </row>
    <row r="3" spans="1:3" x14ac:dyDescent="0.25">
      <c r="A3" t="s">
        <v>54</v>
      </c>
      <c r="B3" t="s">
        <v>55</v>
      </c>
      <c r="C3">
        <v>15</v>
      </c>
    </row>
    <row r="4" spans="1:3" x14ac:dyDescent="0.25">
      <c r="A4" t="s">
        <v>41</v>
      </c>
      <c r="B4" t="s">
        <v>56</v>
      </c>
      <c r="C4">
        <v>10</v>
      </c>
    </row>
    <row r="5" spans="1:3" x14ac:dyDescent="0.25">
      <c r="A5" t="s">
        <v>9</v>
      </c>
      <c r="B5" t="s">
        <v>57</v>
      </c>
      <c r="C5">
        <v>15</v>
      </c>
    </row>
    <row r="6" spans="1:3" x14ac:dyDescent="0.25">
      <c r="A6" t="s">
        <v>16</v>
      </c>
      <c r="B6" t="s">
        <v>58</v>
      </c>
      <c r="C6">
        <v>15</v>
      </c>
    </row>
    <row r="7" spans="1:3" x14ac:dyDescent="0.25">
      <c r="A7" t="s">
        <v>38</v>
      </c>
      <c r="B7" t="s">
        <v>59</v>
      </c>
      <c r="C7">
        <v>10</v>
      </c>
    </row>
    <row r="8" spans="1:3" x14ac:dyDescent="0.25">
      <c r="A8" t="s">
        <v>60</v>
      </c>
      <c r="B8" t="s">
        <v>61</v>
      </c>
      <c r="C8">
        <v>15</v>
      </c>
    </row>
    <row r="9" spans="1:3" x14ac:dyDescent="0.25">
      <c r="A9" t="s">
        <v>26</v>
      </c>
      <c r="B9" t="s">
        <v>62</v>
      </c>
      <c r="C9">
        <v>15</v>
      </c>
    </row>
    <row r="10" spans="1:3" x14ac:dyDescent="0.25">
      <c r="A10" t="s">
        <v>63</v>
      </c>
      <c r="B10" t="s">
        <v>64</v>
      </c>
      <c r="C10">
        <v>15</v>
      </c>
    </row>
    <row r="11" spans="1:3" x14ac:dyDescent="0.25">
      <c r="A11" t="s">
        <v>29</v>
      </c>
      <c r="B11" t="s">
        <v>65</v>
      </c>
      <c r="C11">
        <v>15</v>
      </c>
    </row>
    <row r="12" spans="1:3" x14ac:dyDescent="0.25">
      <c r="A12" t="s">
        <v>66</v>
      </c>
      <c r="B12" t="s">
        <v>67</v>
      </c>
      <c r="C12">
        <v>15</v>
      </c>
    </row>
    <row r="13" spans="1:3" x14ac:dyDescent="0.25">
      <c r="A13" t="s">
        <v>34</v>
      </c>
      <c r="B13" t="s">
        <v>68</v>
      </c>
      <c r="C13">
        <v>15</v>
      </c>
    </row>
    <row r="14" spans="1:3" x14ac:dyDescent="0.25">
      <c r="A14" t="s">
        <v>24</v>
      </c>
      <c r="B14" t="s">
        <v>69</v>
      </c>
      <c r="C14">
        <v>15</v>
      </c>
    </row>
    <row r="15" spans="1:3" x14ac:dyDescent="0.25">
      <c r="A15" t="s">
        <v>48</v>
      </c>
      <c r="B15" t="s">
        <v>70</v>
      </c>
      <c r="C15">
        <v>15</v>
      </c>
    </row>
    <row r="16" spans="1:3" x14ac:dyDescent="0.25">
      <c r="A16" t="s">
        <v>14</v>
      </c>
      <c r="B16" t="s">
        <v>71</v>
      </c>
      <c r="C16">
        <v>15</v>
      </c>
    </row>
    <row r="17" spans="1:3" x14ac:dyDescent="0.25">
      <c r="A17" t="s">
        <v>72</v>
      </c>
      <c r="B17" t="s">
        <v>73</v>
      </c>
      <c r="C17">
        <v>15</v>
      </c>
    </row>
    <row r="18" spans="1:3" x14ac:dyDescent="0.25">
      <c r="A18" t="s">
        <v>22</v>
      </c>
      <c r="B18" t="s">
        <v>74</v>
      </c>
      <c r="C18">
        <v>15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D5"/>
  <sheetViews>
    <sheetView workbookViewId="0"/>
  </sheetViews>
  <sheetFormatPr defaultRowHeight="15" x14ac:dyDescent="0.25"/>
  <cols>
    <col min="2" max="2" width="10.42578125" customWidth="1"/>
    <col min="3" max="3" width="11.28515625" customWidth="1"/>
    <col min="4" max="4" width="12.28515625" customWidth="1"/>
  </cols>
  <sheetData>
    <row r="1" spans="1:4" x14ac:dyDescent="0.25">
      <c r="A1" t="s">
        <v>50</v>
      </c>
      <c r="B1" t="s">
        <v>51</v>
      </c>
      <c r="C1" t="s">
        <v>75</v>
      </c>
      <c r="D1" t="s">
        <v>76</v>
      </c>
    </row>
    <row r="2" spans="1:4" x14ac:dyDescent="0.25">
      <c r="A2" t="s">
        <v>20</v>
      </c>
      <c r="B2" t="s">
        <v>77</v>
      </c>
      <c r="C2" t="s">
        <v>78</v>
      </c>
      <c r="D2">
        <v>34</v>
      </c>
    </row>
    <row r="3" spans="1:4" x14ac:dyDescent="0.25">
      <c r="A3" t="s">
        <v>10</v>
      </c>
      <c r="B3" t="s">
        <v>79</v>
      </c>
      <c r="C3" t="s">
        <v>80</v>
      </c>
      <c r="D3">
        <v>48</v>
      </c>
    </row>
    <row r="4" spans="1:4" x14ac:dyDescent="0.25">
      <c r="A4" t="s">
        <v>31</v>
      </c>
      <c r="B4" t="s">
        <v>81</v>
      </c>
      <c r="C4" t="s">
        <v>82</v>
      </c>
      <c r="D4">
        <v>19</v>
      </c>
    </row>
    <row r="5" spans="1:4" x14ac:dyDescent="0.25">
      <c r="A5" t="s">
        <v>39</v>
      </c>
      <c r="B5" t="s">
        <v>83</v>
      </c>
      <c r="C5" t="s">
        <v>82</v>
      </c>
      <c r="D5">
        <v>61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D29"/>
  <sheetViews>
    <sheetView tabSelected="1" workbookViewId="0"/>
  </sheetViews>
  <sheetFormatPr defaultRowHeight="15" x14ac:dyDescent="0.25"/>
  <cols>
    <col min="1" max="2" width="10.28515625" customWidth="1"/>
    <col min="3" max="3" width="13.7109375" customWidth="1"/>
    <col min="4" max="4" width="7.28515625" customWidth="1"/>
  </cols>
  <sheetData>
    <row r="1" spans="1:4" x14ac:dyDescent="0.25">
      <c r="A1" t="s">
        <v>109</v>
      </c>
      <c r="B1" t="s">
        <v>110</v>
      </c>
      <c r="C1" t="s">
        <v>111</v>
      </c>
      <c r="D1" t="s">
        <v>112</v>
      </c>
    </row>
    <row r="2" spans="1:4" x14ac:dyDescent="0.25">
      <c r="A2" t="s">
        <v>84</v>
      </c>
      <c r="B2" t="s">
        <v>85</v>
      </c>
      <c r="C2" s="1">
        <v>44130</v>
      </c>
      <c r="D2">
        <v>300</v>
      </c>
    </row>
    <row r="3" spans="1:4" x14ac:dyDescent="0.25">
      <c r="A3" t="s">
        <v>86</v>
      </c>
      <c r="B3" t="s">
        <v>87</v>
      </c>
      <c r="C3" s="1">
        <v>43900</v>
      </c>
      <c r="D3">
        <v>800</v>
      </c>
    </row>
    <row r="4" spans="1:4" x14ac:dyDescent="0.25">
      <c r="A4" t="s">
        <v>88</v>
      </c>
      <c r="B4" t="s">
        <v>89</v>
      </c>
      <c r="C4" s="1">
        <v>44030</v>
      </c>
      <c r="D4">
        <v>200</v>
      </c>
    </row>
    <row r="5" spans="1:4" x14ac:dyDescent="0.25">
      <c r="A5" t="s">
        <v>84</v>
      </c>
      <c r="B5" t="s">
        <v>85</v>
      </c>
      <c r="C5" s="1">
        <v>43930</v>
      </c>
      <c r="D5">
        <v>100</v>
      </c>
    </row>
    <row r="6" spans="1:4" x14ac:dyDescent="0.25">
      <c r="A6" t="s">
        <v>86</v>
      </c>
      <c r="B6" t="s">
        <v>89</v>
      </c>
      <c r="C6" s="1">
        <v>43865</v>
      </c>
      <c r="D6">
        <v>400</v>
      </c>
    </row>
    <row r="7" spans="1:4" x14ac:dyDescent="0.25">
      <c r="A7" t="s">
        <v>84</v>
      </c>
      <c r="B7" t="s">
        <v>87</v>
      </c>
      <c r="C7" s="1">
        <v>43900</v>
      </c>
      <c r="D7">
        <v>800</v>
      </c>
    </row>
    <row r="8" spans="1:4" x14ac:dyDescent="0.25">
      <c r="A8" t="s">
        <v>84</v>
      </c>
      <c r="B8" t="s">
        <v>87</v>
      </c>
      <c r="C8" s="1">
        <v>43965</v>
      </c>
      <c r="D8">
        <v>500</v>
      </c>
    </row>
    <row r="9" spans="1:4" x14ac:dyDescent="0.25">
      <c r="A9" t="s">
        <v>86</v>
      </c>
      <c r="B9" t="s">
        <v>89</v>
      </c>
      <c r="C9" s="1">
        <v>44000</v>
      </c>
      <c r="D9">
        <v>900</v>
      </c>
    </row>
    <row r="10" spans="1:4" x14ac:dyDescent="0.25">
      <c r="A10" t="s">
        <v>88</v>
      </c>
      <c r="B10" t="s">
        <v>85</v>
      </c>
      <c r="C10" s="1">
        <v>43930</v>
      </c>
      <c r="D10">
        <v>100</v>
      </c>
    </row>
    <row r="11" spans="1:4" x14ac:dyDescent="0.25">
      <c r="A11" t="s">
        <v>88</v>
      </c>
      <c r="B11" t="s">
        <v>89</v>
      </c>
      <c r="C11" s="1">
        <v>43965</v>
      </c>
      <c r="D11">
        <v>500</v>
      </c>
    </row>
    <row r="12" spans="1:4" x14ac:dyDescent="0.25">
      <c r="A12" t="s">
        <v>84</v>
      </c>
      <c r="B12" t="s">
        <v>87</v>
      </c>
      <c r="C12" s="1">
        <v>44065</v>
      </c>
      <c r="D12">
        <v>600</v>
      </c>
    </row>
    <row r="13" spans="1:4" x14ac:dyDescent="0.25">
      <c r="A13" t="s">
        <v>86</v>
      </c>
      <c r="B13" t="s">
        <v>89</v>
      </c>
      <c r="C13" s="1">
        <v>44000</v>
      </c>
      <c r="D13">
        <v>900</v>
      </c>
    </row>
    <row r="14" spans="1:4" x14ac:dyDescent="0.25">
      <c r="A14" t="s">
        <v>88</v>
      </c>
      <c r="B14" t="s">
        <v>85</v>
      </c>
      <c r="C14" s="1">
        <v>43965</v>
      </c>
      <c r="D14">
        <v>500</v>
      </c>
    </row>
    <row r="15" spans="1:4" x14ac:dyDescent="0.25">
      <c r="A15" t="s">
        <v>84</v>
      </c>
      <c r="B15" t="s">
        <v>85</v>
      </c>
      <c r="C15" s="1">
        <v>44165</v>
      </c>
      <c r="D15">
        <v>700</v>
      </c>
    </row>
    <row r="16" spans="1:4" x14ac:dyDescent="0.25">
      <c r="A16" t="s">
        <v>88</v>
      </c>
      <c r="B16" t="s">
        <v>87</v>
      </c>
      <c r="C16" s="1">
        <v>43965</v>
      </c>
      <c r="D16">
        <v>500</v>
      </c>
    </row>
    <row r="17" spans="1:4" x14ac:dyDescent="0.25">
      <c r="A17" t="s">
        <v>84</v>
      </c>
      <c r="B17" t="s">
        <v>89</v>
      </c>
      <c r="C17" s="1">
        <v>43930</v>
      </c>
      <c r="D17">
        <v>100</v>
      </c>
    </row>
    <row r="18" spans="1:4" x14ac:dyDescent="0.25">
      <c r="A18" t="s">
        <v>88</v>
      </c>
      <c r="B18" t="s">
        <v>87</v>
      </c>
      <c r="C18" s="1">
        <v>44130</v>
      </c>
      <c r="D18">
        <v>300</v>
      </c>
    </row>
    <row r="19" spans="1:4" x14ac:dyDescent="0.25">
      <c r="A19" t="s">
        <v>88</v>
      </c>
      <c r="B19" t="s">
        <v>89</v>
      </c>
      <c r="C19" s="1">
        <v>44165</v>
      </c>
      <c r="D19">
        <v>700</v>
      </c>
    </row>
    <row r="20" spans="1:4" x14ac:dyDescent="0.25">
      <c r="A20" t="s">
        <v>88</v>
      </c>
      <c r="B20" t="s">
        <v>85</v>
      </c>
      <c r="C20" s="1">
        <v>44030</v>
      </c>
      <c r="D20">
        <v>200</v>
      </c>
    </row>
    <row r="21" spans="1:4" x14ac:dyDescent="0.25">
      <c r="A21" t="s">
        <v>84</v>
      </c>
      <c r="B21" t="s">
        <v>87</v>
      </c>
      <c r="C21" s="1">
        <v>43865</v>
      </c>
      <c r="D21">
        <v>400</v>
      </c>
    </row>
    <row r="22" spans="1:4" x14ac:dyDescent="0.25">
      <c r="A22" t="s">
        <v>86</v>
      </c>
      <c r="B22" t="s">
        <v>85</v>
      </c>
      <c r="C22" s="1">
        <v>43865</v>
      </c>
      <c r="D22">
        <v>400</v>
      </c>
    </row>
    <row r="23" spans="1:4" x14ac:dyDescent="0.25">
      <c r="A23" t="s">
        <v>88</v>
      </c>
      <c r="B23" t="s">
        <v>89</v>
      </c>
      <c r="C23" s="1">
        <v>43930</v>
      </c>
      <c r="D23">
        <v>100</v>
      </c>
    </row>
    <row r="24" spans="1:4" x14ac:dyDescent="0.25">
      <c r="A24" t="s">
        <v>84</v>
      </c>
      <c r="B24" t="s">
        <v>89</v>
      </c>
      <c r="C24" s="1">
        <v>44165</v>
      </c>
      <c r="D24">
        <v>700</v>
      </c>
    </row>
    <row r="25" spans="1:4" x14ac:dyDescent="0.25">
      <c r="A25" t="s">
        <v>88</v>
      </c>
      <c r="B25" t="s">
        <v>85</v>
      </c>
      <c r="C25" s="1">
        <v>43865</v>
      </c>
      <c r="D25">
        <v>400</v>
      </c>
    </row>
    <row r="26" spans="1:4" x14ac:dyDescent="0.25">
      <c r="A26" t="s">
        <v>86</v>
      </c>
      <c r="B26" t="s">
        <v>87</v>
      </c>
      <c r="C26" s="1">
        <v>43965</v>
      </c>
      <c r="D26">
        <v>500</v>
      </c>
    </row>
    <row r="27" spans="1:4" x14ac:dyDescent="0.25">
      <c r="A27" t="s">
        <v>88</v>
      </c>
      <c r="B27" t="s">
        <v>87</v>
      </c>
      <c r="C27" s="1">
        <v>43965</v>
      </c>
      <c r="D27">
        <v>500</v>
      </c>
    </row>
    <row r="28" spans="1:4" x14ac:dyDescent="0.25">
      <c r="A28" t="s">
        <v>84</v>
      </c>
      <c r="B28" t="s">
        <v>85</v>
      </c>
      <c r="C28" s="1">
        <v>44130</v>
      </c>
      <c r="D28">
        <v>300</v>
      </c>
    </row>
    <row r="29" spans="1:4" x14ac:dyDescent="0.25">
      <c r="A29" t="s">
        <v>86</v>
      </c>
      <c r="B29" t="s">
        <v>89</v>
      </c>
      <c r="C29" s="1">
        <v>44030</v>
      </c>
      <c r="D29">
        <v>200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25"/>
  <sheetViews>
    <sheetView workbookViewId="0"/>
  </sheetViews>
  <sheetFormatPr defaultRowHeight="15" x14ac:dyDescent="0.25"/>
  <cols>
    <col min="1" max="1" width="10.7109375" customWidth="1"/>
    <col min="2" max="2" width="9.42578125" customWidth="1"/>
    <col min="3" max="3" width="11.5703125" customWidth="1"/>
  </cols>
  <sheetData>
    <row r="1" spans="1:6" x14ac:dyDescent="0.25">
      <c r="A1" t="s">
        <v>109</v>
      </c>
      <c r="B1" t="s">
        <v>110</v>
      </c>
      <c r="C1" t="s">
        <v>6</v>
      </c>
      <c r="D1" t="s">
        <v>113</v>
      </c>
      <c r="E1" t="s">
        <v>114</v>
      </c>
      <c r="F1" t="s">
        <v>115</v>
      </c>
    </row>
    <row r="2" spans="1:6" x14ac:dyDescent="0.25">
      <c r="A2" t="s">
        <v>90</v>
      </c>
      <c r="B2" t="s">
        <v>91</v>
      </c>
      <c r="C2" t="s">
        <v>92</v>
      </c>
      <c r="D2">
        <v>276</v>
      </c>
      <c r="E2">
        <v>204</v>
      </c>
      <c r="F2">
        <v>174</v>
      </c>
    </row>
    <row r="3" spans="1:6" x14ac:dyDescent="0.25">
      <c r="A3" t="s">
        <v>84</v>
      </c>
      <c r="B3" t="s">
        <v>91</v>
      </c>
      <c r="C3" t="s">
        <v>92</v>
      </c>
      <c r="D3">
        <v>274</v>
      </c>
      <c r="E3">
        <v>184</v>
      </c>
      <c r="F3">
        <v>267</v>
      </c>
    </row>
    <row r="4" spans="1:6" x14ac:dyDescent="0.25">
      <c r="A4" t="s">
        <v>90</v>
      </c>
      <c r="B4" t="s">
        <v>87</v>
      </c>
      <c r="C4" t="s">
        <v>92</v>
      </c>
      <c r="D4">
        <v>134</v>
      </c>
      <c r="E4">
        <v>130</v>
      </c>
      <c r="F4">
        <v>134</v>
      </c>
    </row>
    <row r="5" spans="1:6" x14ac:dyDescent="0.25">
      <c r="A5" t="s">
        <v>88</v>
      </c>
      <c r="B5" t="s">
        <v>91</v>
      </c>
      <c r="C5" t="s">
        <v>93</v>
      </c>
      <c r="D5">
        <v>194</v>
      </c>
      <c r="E5">
        <v>246</v>
      </c>
      <c r="F5">
        <v>210</v>
      </c>
    </row>
    <row r="6" spans="1:6" x14ac:dyDescent="0.25">
      <c r="A6" t="s">
        <v>90</v>
      </c>
      <c r="B6" t="s">
        <v>85</v>
      </c>
      <c r="C6" t="s">
        <v>93</v>
      </c>
      <c r="D6">
        <v>256</v>
      </c>
      <c r="E6">
        <v>102</v>
      </c>
      <c r="F6">
        <v>243</v>
      </c>
    </row>
    <row r="7" spans="1:6" x14ac:dyDescent="0.25">
      <c r="A7" t="s">
        <v>88</v>
      </c>
      <c r="B7" t="s">
        <v>91</v>
      </c>
      <c r="C7" t="s">
        <v>93</v>
      </c>
      <c r="D7">
        <v>269</v>
      </c>
      <c r="E7">
        <v>204</v>
      </c>
      <c r="F7">
        <v>239</v>
      </c>
    </row>
    <row r="8" spans="1:6" x14ac:dyDescent="0.25">
      <c r="A8" t="s">
        <v>84</v>
      </c>
      <c r="B8" t="s">
        <v>85</v>
      </c>
      <c r="C8" t="s">
        <v>93</v>
      </c>
      <c r="D8">
        <v>190</v>
      </c>
      <c r="E8">
        <v>119</v>
      </c>
      <c r="F8">
        <v>294</v>
      </c>
    </row>
    <row r="9" spans="1:6" x14ac:dyDescent="0.25">
      <c r="A9" t="s">
        <v>90</v>
      </c>
      <c r="B9" t="s">
        <v>91</v>
      </c>
      <c r="C9" t="s">
        <v>92</v>
      </c>
      <c r="D9">
        <v>207</v>
      </c>
      <c r="E9">
        <v>279</v>
      </c>
      <c r="F9">
        <v>245</v>
      </c>
    </row>
    <row r="10" spans="1:6" x14ac:dyDescent="0.25">
      <c r="A10" t="s">
        <v>84</v>
      </c>
      <c r="B10" t="s">
        <v>87</v>
      </c>
      <c r="C10" t="s">
        <v>92</v>
      </c>
      <c r="D10">
        <v>171</v>
      </c>
      <c r="E10">
        <v>130</v>
      </c>
      <c r="F10">
        <v>228</v>
      </c>
    </row>
    <row r="11" spans="1:6" x14ac:dyDescent="0.25">
      <c r="A11" t="s">
        <v>90</v>
      </c>
      <c r="B11" t="s">
        <v>91</v>
      </c>
      <c r="C11" t="s">
        <v>92</v>
      </c>
      <c r="D11">
        <v>217</v>
      </c>
      <c r="E11">
        <v>230</v>
      </c>
      <c r="F11">
        <v>280</v>
      </c>
    </row>
    <row r="12" spans="1:6" x14ac:dyDescent="0.25">
      <c r="A12" t="s">
        <v>84</v>
      </c>
      <c r="B12" t="s">
        <v>87</v>
      </c>
      <c r="C12" t="s">
        <v>92</v>
      </c>
      <c r="D12">
        <v>110</v>
      </c>
      <c r="E12">
        <v>115</v>
      </c>
      <c r="F12">
        <v>227</v>
      </c>
    </row>
    <row r="13" spans="1:6" x14ac:dyDescent="0.25">
      <c r="A13" t="s">
        <v>90</v>
      </c>
      <c r="B13" t="s">
        <v>85</v>
      </c>
      <c r="C13" t="s">
        <v>93</v>
      </c>
      <c r="D13">
        <v>249</v>
      </c>
      <c r="E13">
        <v>108</v>
      </c>
      <c r="F13">
        <v>203</v>
      </c>
    </row>
    <row r="14" spans="1:6" x14ac:dyDescent="0.25">
      <c r="A14" t="s">
        <v>84</v>
      </c>
      <c r="B14" t="s">
        <v>85</v>
      </c>
      <c r="C14" t="s">
        <v>93</v>
      </c>
      <c r="D14">
        <v>122</v>
      </c>
      <c r="E14">
        <v>180</v>
      </c>
      <c r="F14">
        <v>124</v>
      </c>
    </row>
    <row r="15" spans="1:6" x14ac:dyDescent="0.25">
      <c r="A15" t="s">
        <v>88</v>
      </c>
      <c r="B15" t="s">
        <v>85</v>
      </c>
      <c r="C15" t="s">
        <v>93</v>
      </c>
      <c r="D15">
        <v>212</v>
      </c>
      <c r="E15">
        <v>161</v>
      </c>
      <c r="F15">
        <v>133</v>
      </c>
    </row>
    <row r="16" spans="1:6" x14ac:dyDescent="0.25">
      <c r="A16" t="s">
        <v>88</v>
      </c>
      <c r="B16" t="s">
        <v>91</v>
      </c>
      <c r="C16" t="s">
        <v>93</v>
      </c>
      <c r="D16">
        <v>276</v>
      </c>
      <c r="E16">
        <v>256</v>
      </c>
      <c r="F16">
        <v>241</v>
      </c>
    </row>
    <row r="17" spans="1:6" x14ac:dyDescent="0.25">
      <c r="A17" t="s">
        <v>84</v>
      </c>
      <c r="B17" t="s">
        <v>87</v>
      </c>
      <c r="C17" t="s">
        <v>92</v>
      </c>
      <c r="D17">
        <v>206</v>
      </c>
      <c r="E17">
        <v>142</v>
      </c>
      <c r="F17">
        <v>256</v>
      </c>
    </row>
    <row r="18" spans="1:6" x14ac:dyDescent="0.25">
      <c r="A18" t="s">
        <v>90</v>
      </c>
      <c r="B18" t="s">
        <v>87</v>
      </c>
      <c r="C18" t="s">
        <v>92</v>
      </c>
      <c r="D18">
        <v>265</v>
      </c>
      <c r="E18">
        <v>288</v>
      </c>
      <c r="F18">
        <v>258</v>
      </c>
    </row>
    <row r="19" spans="1:6" x14ac:dyDescent="0.25">
      <c r="A19" t="s">
        <v>84</v>
      </c>
      <c r="B19" t="s">
        <v>87</v>
      </c>
      <c r="C19" t="s">
        <v>92</v>
      </c>
      <c r="D19">
        <v>131</v>
      </c>
      <c r="E19">
        <v>118</v>
      </c>
      <c r="F19">
        <v>136</v>
      </c>
    </row>
    <row r="20" spans="1:6" x14ac:dyDescent="0.25">
      <c r="A20" t="s">
        <v>90</v>
      </c>
      <c r="B20" t="s">
        <v>87</v>
      </c>
      <c r="C20" t="s">
        <v>92</v>
      </c>
      <c r="D20">
        <v>112</v>
      </c>
      <c r="E20">
        <v>214</v>
      </c>
      <c r="F20">
        <v>251</v>
      </c>
    </row>
    <row r="21" spans="1:6" x14ac:dyDescent="0.25">
      <c r="A21" t="s">
        <v>88</v>
      </c>
      <c r="B21" t="s">
        <v>85</v>
      </c>
      <c r="C21" t="s">
        <v>93</v>
      </c>
      <c r="D21">
        <v>284</v>
      </c>
      <c r="E21">
        <v>185</v>
      </c>
      <c r="F21">
        <v>257</v>
      </c>
    </row>
    <row r="22" spans="1:6" x14ac:dyDescent="0.25">
      <c r="A22" t="s">
        <v>84</v>
      </c>
      <c r="B22" t="s">
        <v>91</v>
      </c>
      <c r="C22" t="s">
        <v>93</v>
      </c>
      <c r="D22">
        <v>234</v>
      </c>
      <c r="E22">
        <v>156</v>
      </c>
      <c r="F22">
        <v>132</v>
      </c>
    </row>
    <row r="23" spans="1:6" x14ac:dyDescent="0.25">
      <c r="A23" t="s">
        <v>84</v>
      </c>
      <c r="B23" t="s">
        <v>85</v>
      </c>
      <c r="C23" t="s">
        <v>93</v>
      </c>
      <c r="D23">
        <v>133</v>
      </c>
      <c r="E23">
        <v>271</v>
      </c>
      <c r="F23">
        <v>133</v>
      </c>
    </row>
    <row r="24" spans="1:6" x14ac:dyDescent="0.25">
      <c r="A24" t="s">
        <v>88</v>
      </c>
      <c r="B24" t="s">
        <v>85</v>
      </c>
      <c r="C24" t="s">
        <v>93</v>
      </c>
      <c r="D24">
        <v>177</v>
      </c>
      <c r="E24">
        <v>118</v>
      </c>
      <c r="F24">
        <v>267</v>
      </c>
    </row>
    <row r="25" spans="1:6" x14ac:dyDescent="0.25">
      <c r="A25" t="s">
        <v>90</v>
      </c>
      <c r="B25" t="s">
        <v>87</v>
      </c>
      <c r="C25" t="s">
        <v>92</v>
      </c>
      <c r="D25">
        <v>126</v>
      </c>
      <c r="E25">
        <v>288</v>
      </c>
      <c r="F25">
        <v>140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E73"/>
  <sheetViews>
    <sheetView workbookViewId="0"/>
  </sheetViews>
  <sheetFormatPr defaultRowHeight="15" x14ac:dyDescent="0.25"/>
  <cols>
    <col min="2" max="2" width="13.5703125" customWidth="1"/>
  </cols>
  <sheetData>
    <row r="1" spans="1:5" x14ac:dyDescent="0.25">
      <c r="A1" t="s">
        <v>110</v>
      </c>
      <c r="B1" t="s">
        <v>111</v>
      </c>
      <c r="C1" t="s">
        <v>116</v>
      </c>
      <c r="D1" t="s">
        <v>6</v>
      </c>
      <c r="E1" t="s">
        <v>112</v>
      </c>
    </row>
    <row r="2" spans="1:5" x14ac:dyDescent="0.25">
      <c r="A2" t="s">
        <v>91</v>
      </c>
      <c r="B2" s="1">
        <v>43853</v>
      </c>
      <c r="C2">
        <v>1</v>
      </c>
      <c r="D2" t="s">
        <v>92</v>
      </c>
      <c r="E2">
        <v>276</v>
      </c>
    </row>
    <row r="3" spans="1:5" x14ac:dyDescent="0.25">
      <c r="A3" t="s">
        <v>91</v>
      </c>
      <c r="B3" s="1">
        <v>43853</v>
      </c>
      <c r="C3">
        <v>1</v>
      </c>
      <c r="D3" t="s">
        <v>92</v>
      </c>
      <c r="E3">
        <v>274</v>
      </c>
    </row>
    <row r="4" spans="1:5" x14ac:dyDescent="0.25">
      <c r="A4" t="s">
        <v>87</v>
      </c>
      <c r="B4" s="1">
        <v>43844</v>
      </c>
      <c r="C4">
        <v>1</v>
      </c>
      <c r="D4" t="s">
        <v>92</v>
      </c>
      <c r="E4">
        <v>134</v>
      </c>
    </row>
    <row r="5" spans="1:5" x14ac:dyDescent="0.25">
      <c r="A5" t="s">
        <v>91</v>
      </c>
      <c r="B5" s="1">
        <v>43861</v>
      </c>
      <c r="C5">
        <v>1</v>
      </c>
      <c r="D5" t="s">
        <v>93</v>
      </c>
      <c r="E5">
        <v>194</v>
      </c>
    </row>
    <row r="6" spans="1:5" x14ac:dyDescent="0.25">
      <c r="A6" t="s">
        <v>85</v>
      </c>
      <c r="B6" s="1">
        <v>43858</v>
      </c>
      <c r="C6">
        <v>1</v>
      </c>
      <c r="D6" t="s">
        <v>93</v>
      </c>
      <c r="E6">
        <v>256</v>
      </c>
    </row>
    <row r="7" spans="1:5" x14ac:dyDescent="0.25">
      <c r="A7" t="s">
        <v>91</v>
      </c>
      <c r="B7" s="1">
        <v>43845</v>
      </c>
      <c r="C7">
        <v>1</v>
      </c>
      <c r="D7" t="s">
        <v>93</v>
      </c>
      <c r="E7">
        <v>269</v>
      </c>
    </row>
    <row r="8" spans="1:5" x14ac:dyDescent="0.25">
      <c r="A8" t="s">
        <v>85</v>
      </c>
      <c r="B8" s="1">
        <v>43856</v>
      </c>
      <c r="C8">
        <v>1</v>
      </c>
      <c r="D8" t="s">
        <v>93</v>
      </c>
      <c r="E8">
        <v>190</v>
      </c>
    </row>
    <row r="9" spans="1:5" x14ac:dyDescent="0.25">
      <c r="A9" t="s">
        <v>91</v>
      </c>
      <c r="B9" s="1">
        <v>43836</v>
      </c>
      <c r="C9">
        <v>1</v>
      </c>
      <c r="D9" t="s">
        <v>92</v>
      </c>
      <c r="E9">
        <v>207</v>
      </c>
    </row>
    <row r="10" spans="1:5" x14ac:dyDescent="0.25">
      <c r="A10" t="s">
        <v>87</v>
      </c>
      <c r="B10" s="1">
        <v>43854</v>
      </c>
      <c r="C10">
        <v>1</v>
      </c>
      <c r="D10" t="s">
        <v>92</v>
      </c>
      <c r="E10">
        <v>171</v>
      </c>
    </row>
    <row r="11" spans="1:5" x14ac:dyDescent="0.25">
      <c r="A11" t="s">
        <v>91</v>
      </c>
      <c r="B11" s="1">
        <v>43846</v>
      </c>
      <c r="C11">
        <v>1</v>
      </c>
      <c r="D11" t="s">
        <v>92</v>
      </c>
      <c r="E11">
        <v>217</v>
      </c>
    </row>
    <row r="12" spans="1:5" x14ac:dyDescent="0.25">
      <c r="A12" t="s">
        <v>87</v>
      </c>
      <c r="B12" s="1">
        <v>43857</v>
      </c>
      <c r="C12">
        <v>1</v>
      </c>
      <c r="D12" t="s">
        <v>92</v>
      </c>
      <c r="E12">
        <v>110</v>
      </c>
    </row>
    <row r="13" spans="1:5" x14ac:dyDescent="0.25">
      <c r="A13" t="s">
        <v>85</v>
      </c>
      <c r="B13" s="1">
        <v>43846</v>
      </c>
      <c r="C13">
        <v>1</v>
      </c>
      <c r="D13" t="s">
        <v>93</v>
      </c>
      <c r="E13">
        <v>249</v>
      </c>
    </row>
    <row r="14" spans="1:5" x14ac:dyDescent="0.25">
      <c r="A14" t="s">
        <v>85</v>
      </c>
      <c r="B14" s="1">
        <v>43846</v>
      </c>
      <c r="C14">
        <v>1</v>
      </c>
      <c r="D14" t="s">
        <v>93</v>
      </c>
      <c r="E14">
        <v>122</v>
      </c>
    </row>
    <row r="15" spans="1:5" x14ac:dyDescent="0.25">
      <c r="A15" t="s">
        <v>85</v>
      </c>
      <c r="B15" s="1">
        <v>43855</v>
      </c>
      <c r="C15">
        <v>1</v>
      </c>
      <c r="D15" t="s">
        <v>93</v>
      </c>
      <c r="E15">
        <v>212</v>
      </c>
    </row>
    <row r="16" spans="1:5" x14ac:dyDescent="0.25">
      <c r="A16" t="s">
        <v>91</v>
      </c>
      <c r="B16" s="1">
        <v>43856</v>
      </c>
      <c r="C16">
        <v>1</v>
      </c>
      <c r="D16" t="s">
        <v>93</v>
      </c>
      <c r="E16">
        <v>276</v>
      </c>
    </row>
    <row r="17" spans="1:5" x14ac:dyDescent="0.25">
      <c r="A17" t="s">
        <v>87</v>
      </c>
      <c r="B17" s="1">
        <v>43858</v>
      </c>
      <c r="C17">
        <v>1</v>
      </c>
      <c r="D17" t="s">
        <v>92</v>
      </c>
      <c r="E17">
        <v>206</v>
      </c>
    </row>
    <row r="18" spans="1:5" x14ac:dyDescent="0.25">
      <c r="A18" t="s">
        <v>87</v>
      </c>
      <c r="B18" s="1">
        <v>43848</v>
      </c>
      <c r="C18">
        <v>1</v>
      </c>
      <c r="D18" t="s">
        <v>92</v>
      </c>
      <c r="E18">
        <v>265</v>
      </c>
    </row>
    <row r="19" spans="1:5" x14ac:dyDescent="0.25">
      <c r="A19" t="s">
        <v>87</v>
      </c>
      <c r="B19" s="1">
        <v>43856</v>
      </c>
      <c r="C19">
        <v>1</v>
      </c>
      <c r="D19" t="s">
        <v>92</v>
      </c>
      <c r="E19">
        <v>131</v>
      </c>
    </row>
    <row r="20" spans="1:5" x14ac:dyDescent="0.25">
      <c r="A20" t="s">
        <v>87</v>
      </c>
      <c r="B20" s="1">
        <v>43861</v>
      </c>
      <c r="C20">
        <v>1</v>
      </c>
      <c r="D20" t="s">
        <v>92</v>
      </c>
      <c r="E20">
        <v>112</v>
      </c>
    </row>
    <row r="21" spans="1:5" x14ac:dyDescent="0.25">
      <c r="A21" t="s">
        <v>85</v>
      </c>
      <c r="B21" s="1">
        <v>43836</v>
      </c>
      <c r="C21">
        <v>1</v>
      </c>
      <c r="D21" t="s">
        <v>93</v>
      </c>
      <c r="E21">
        <v>284</v>
      </c>
    </row>
    <row r="22" spans="1:5" x14ac:dyDescent="0.25">
      <c r="A22" t="s">
        <v>91</v>
      </c>
      <c r="B22" s="1">
        <v>43840</v>
      </c>
      <c r="C22">
        <v>1</v>
      </c>
      <c r="D22" t="s">
        <v>93</v>
      </c>
      <c r="E22">
        <v>234</v>
      </c>
    </row>
    <row r="23" spans="1:5" x14ac:dyDescent="0.25">
      <c r="A23" t="s">
        <v>85</v>
      </c>
      <c r="B23" s="1">
        <v>43832</v>
      </c>
      <c r="C23">
        <v>1</v>
      </c>
      <c r="D23" t="s">
        <v>93</v>
      </c>
      <c r="E23">
        <v>133</v>
      </c>
    </row>
    <row r="24" spans="1:5" x14ac:dyDescent="0.25">
      <c r="A24" t="s">
        <v>85</v>
      </c>
      <c r="B24" s="1">
        <v>43840</v>
      </c>
      <c r="C24">
        <v>1</v>
      </c>
      <c r="D24" t="s">
        <v>93</v>
      </c>
      <c r="E24">
        <v>177</v>
      </c>
    </row>
    <row r="25" spans="1:5" x14ac:dyDescent="0.25">
      <c r="A25" t="s">
        <v>87</v>
      </c>
      <c r="B25" s="1">
        <v>43855</v>
      </c>
      <c r="C25">
        <v>1</v>
      </c>
      <c r="D25" t="s">
        <v>92</v>
      </c>
      <c r="E25">
        <v>126</v>
      </c>
    </row>
    <row r="26" spans="1:5" x14ac:dyDescent="0.25">
      <c r="A26" t="s">
        <v>91</v>
      </c>
      <c r="B26" s="1">
        <v>43865</v>
      </c>
      <c r="C26">
        <v>2</v>
      </c>
      <c r="D26" t="s">
        <v>92</v>
      </c>
      <c r="E26">
        <v>204</v>
      </c>
    </row>
    <row r="27" spans="1:5" x14ac:dyDescent="0.25">
      <c r="A27" t="s">
        <v>91</v>
      </c>
      <c r="B27" s="1">
        <v>43868</v>
      </c>
      <c r="C27">
        <v>2</v>
      </c>
      <c r="D27" t="s">
        <v>92</v>
      </c>
      <c r="E27">
        <v>184</v>
      </c>
    </row>
    <row r="28" spans="1:5" x14ac:dyDescent="0.25">
      <c r="A28" t="s">
        <v>87</v>
      </c>
      <c r="B28" s="1">
        <v>43888</v>
      </c>
      <c r="C28">
        <v>2</v>
      </c>
      <c r="D28" t="s">
        <v>92</v>
      </c>
      <c r="E28">
        <v>130</v>
      </c>
    </row>
    <row r="29" spans="1:5" x14ac:dyDescent="0.25">
      <c r="A29" t="s">
        <v>91</v>
      </c>
      <c r="B29" s="1">
        <v>43862</v>
      </c>
      <c r="C29">
        <v>2</v>
      </c>
      <c r="D29" t="s">
        <v>93</v>
      </c>
      <c r="E29">
        <v>246</v>
      </c>
    </row>
    <row r="30" spans="1:5" x14ac:dyDescent="0.25">
      <c r="A30" t="s">
        <v>85</v>
      </c>
      <c r="B30" s="1">
        <v>43865</v>
      </c>
      <c r="C30">
        <v>2</v>
      </c>
      <c r="D30" t="s">
        <v>93</v>
      </c>
      <c r="E30">
        <v>102</v>
      </c>
    </row>
    <row r="31" spans="1:5" x14ac:dyDescent="0.25">
      <c r="A31" t="s">
        <v>91</v>
      </c>
      <c r="B31" s="1">
        <v>43889</v>
      </c>
      <c r="C31">
        <v>2</v>
      </c>
      <c r="D31" t="s">
        <v>93</v>
      </c>
      <c r="E31">
        <v>204</v>
      </c>
    </row>
    <row r="32" spans="1:5" x14ac:dyDescent="0.25">
      <c r="A32" t="s">
        <v>85</v>
      </c>
      <c r="B32" s="1">
        <v>43877</v>
      </c>
      <c r="C32">
        <v>2</v>
      </c>
      <c r="D32" t="s">
        <v>93</v>
      </c>
      <c r="E32">
        <v>119</v>
      </c>
    </row>
    <row r="33" spans="1:5" x14ac:dyDescent="0.25">
      <c r="A33" t="s">
        <v>91</v>
      </c>
      <c r="B33" s="1">
        <v>43866</v>
      </c>
      <c r="C33">
        <v>2</v>
      </c>
      <c r="D33" t="s">
        <v>92</v>
      </c>
      <c r="E33">
        <v>279</v>
      </c>
    </row>
    <row r="34" spans="1:5" x14ac:dyDescent="0.25">
      <c r="A34" t="s">
        <v>87</v>
      </c>
      <c r="B34" s="1">
        <v>43886</v>
      </c>
      <c r="C34">
        <v>2</v>
      </c>
      <c r="D34" t="s">
        <v>92</v>
      </c>
      <c r="E34">
        <v>130</v>
      </c>
    </row>
    <row r="35" spans="1:5" x14ac:dyDescent="0.25">
      <c r="A35" t="s">
        <v>91</v>
      </c>
      <c r="B35" s="1">
        <v>43874</v>
      </c>
      <c r="C35">
        <v>2</v>
      </c>
      <c r="D35" t="s">
        <v>92</v>
      </c>
      <c r="E35">
        <v>230</v>
      </c>
    </row>
    <row r="36" spans="1:5" x14ac:dyDescent="0.25">
      <c r="A36" t="s">
        <v>87</v>
      </c>
      <c r="B36" s="1">
        <v>43881</v>
      </c>
      <c r="C36">
        <v>2</v>
      </c>
      <c r="D36" t="s">
        <v>92</v>
      </c>
      <c r="E36">
        <v>115</v>
      </c>
    </row>
    <row r="37" spans="1:5" x14ac:dyDescent="0.25">
      <c r="A37" t="s">
        <v>85</v>
      </c>
      <c r="B37" s="1">
        <v>43888</v>
      </c>
      <c r="C37">
        <v>2</v>
      </c>
      <c r="D37" t="s">
        <v>93</v>
      </c>
      <c r="E37">
        <v>108</v>
      </c>
    </row>
    <row r="38" spans="1:5" x14ac:dyDescent="0.25">
      <c r="A38" t="s">
        <v>85</v>
      </c>
      <c r="B38" s="1">
        <v>43874</v>
      </c>
      <c r="C38">
        <v>2</v>
      </c>
      <c r="D38" t="s">
        <v>93</v>
      </c>
      <c r="E38">
        <v>180</v>
      </c>
    </row>
    <row r="39" spans="1:5" x14ac:dyDescent="0.25">
      <c r="A39" t="s">
        <v>85</v>
      </c>
      <c r="B39" s="1">
        <v>43869</v>
      </c>
      <c r="C39">
        <v>2</v>
      </c>
      <c r="D39" t="s">
        <v>93</v>
      </c>
      <c r="E39">
        <v>161</v>
      </c>
    </row>
    <row r="40" spans="1:5" x14ac:dyDescent="0.25">
      <c r="A40" t="s">
        <v>91</v>
      </c>
      <c r="B40" s="1">
        <v>43885</v>
      </c>
      <c r="C40">
        <v>2</v>
      </c>
      <c r="D40" t="s">
        <v>93</v>
      </c>
      <c r="E40">
        <v>256</v>
      </c>
    </row>
    <row r="41" spans="1:5" x14ac:dyDescent="0.25">
      <c r="A41" t="s">
        <v>87</v>
      </c>
      <c r="B41" s="1">
        <v>43871</v>
      </c>
      <c r="C41">
        <v>2</v>
      </c>
      <c r="D41" t="s">
        <v>92</v>
      </c>
      <c r="E41">
        <v>142</v>
      </c>
    </row>
    <row r="42" spans="1:5" x14ac:dyDescent="0.25">
      <c r="A42" t="s">
        <v>87</v>
      </c>
      <c r="B42" s="1">
        <v>43876</v>
      </c>
      <c r="C42">
        <v>2</v>
      </c>
      <c r="D42" t="s">
        <v>92</v>
      </c>
      <c r="E42">
        <v>288</v>
      </c>
    </row>
    <row r="43" spans="1:5" x14ac:dyDescent="0.25">
      <c r="A43" t="s">
        <v>87</v>
      </c>
      <c r="B43" s="1">
        <v>43870</v>
      </c>
      <c r="C43">
        <v>2</v>
      </c>
      <c r="D43" t="s">
        <v>92</v>
      </c>
      <c r="E43">
        <v>118</v>
      </c>
    </row>
    <row r="44" spans="1:5" x14ac:dyDescent="0.25">
      <c r="A44" t="s">
        <v>87</v>
      </c>
      <c r="B44" s="1">
        <v>43876</v>
      </c>
      <c r="C44">
        <v>2</v>
      </c>
      <c r="D44" t="s">
        <v>92</v>
      </c>
      <c r="E44">
        <v>214</v>
      </c>
    </row>
    <row r="45" spans="1:5" x14ac:dyDescent="0.25">
      <c r="A45" t="s">
        <v>85</v>
      </c>
      <c r="B45" s="1">
        <v>43888</v>
      </c>
      <c r="C45">
        <v>2</v>
      </c>
      <c r="D45" t="s">
        <v>93</v>
      </c>
      <c r="E45">
        <v>185</v>
      </c>
    </row>
    <row r="46" spans="1:5" x14ac:dyDescent="0.25">
      <c r="A46" t="s">
        <v>91</v>
      </c>
      <c r="B46" s="1">
        <v>43892</v>
      </c>
      <c r="C46">
        <v>3</v>
      </c>
      <c r="D46" t="s">
        <v>93</v>
      </c>
      <c r="E46">
        <v>156</v>
      </c>
    </row>
    <row r="47" spans="1:5" x14ac:dyDescent="0.25">
      <c r="A47" t="s">
        <v>85</v>
      </c>
      <c r="B47" s="1">
        <v>43884</v>
      </c>
      <c r="C47">
        <v>2</v>
      </c>
      <c r="D47" t="s">
        <v>93</v>
      </c>
      <c r="E47">
        <v>271</v>
      </c>
    </row>
    <row r="48" spans="1:5" x14ac:dyDescent="0.25">
      <c r="A48" t="s">
        <v>85</v>
      </c>
      <c r="B48" s="1">
        <v>43870</v>
      </c>
      <c r="C48">
        <v>2</v>
      </c>
      <c r="D48" t="s">
        <v>93</v>
      </c>
      <c r="E48">
        <v>118</v>
      </c>
    </row>
    <row r="49" spans="1:5" x14ac:dyDescent="0.25">
      <c r="A49" t="s">
        <v>87</v>
      </c>
      <c r="B49" s="1">
        <v>43875</v>
      </c>
      <c r="C49">
        <v>2</v>
      </c>
      <c r="D49" t="s">
        <v>92</v>
      </c>
      <c r="E49">
        <v>288</v>
      </c>
    </row>
    <row r="50" spans="1:5" x14ac:dyDescent="0.25">
      <c r="A50" t="s">
        <v>91</v>
      </c>
      <c r="B50" s="1">
        <v>43912</v>
      </c>
      <c r="C50">
        <v>3</v>
      </c>
      <c r="D50" t="s">
        <v>92</v>
      </c>
      <c r="E50">
        <v>174</v>
      </c>
    </row>
    <row r="51" spans="1:5" x14ac:dyDescent="0.25">
      <c r="A51" t="s">
        <v>91</v>
      </c>
      <c r="B51" s="1">
        <v>43890</v>
      </c>
      <c r="C51">
        <v>3</v>
      </c>
      <c r="D51" t="s">
        <v>92</v>
      </c>
      <c r="E51">
        <v>267</v>
      </c>
    </row>
    <row r="52" spans="1:5" x14ac:dyDescent="0.25">
      <c r="A52" t="s">
        <v>87</v>
      </c>
      <c r="B52" s="1">
        <v>43915</v>
      </c>
      <c r="C52">
        <v>3</v>
      </c>
      <c r="D52" t="s">
        <v>92</v>
      </c>
      <c r="E52">
        <v>134</v>
      </c>
    </row>
    <row r="53" spans="1:5" x14ac:dyDescent="0.25">
      <c r="A53" t="s">
        <v>91</v>
      </c>
      <c r="B53" s="1">
        <v>43891</v>
      </c>
      <c r="C53">
        <v>3</v>
      </c>
      <c r="D53" t="s">
        <v>93</v>
      </c>
      <c r="E53">
        <v>210</v>
      </c>
    </row>
    <row r="54" spans="1:5" x14ac:dyDescent="0.25">
      <c r="A54" t="s">
        <v>85</v>
      </c>
      <c r="B54" s="1">
        <v>43909</v>
      </c>
      <c r="C54">
        <v>3</v>
      </c>
      <c r="D54" t="s">
        <v>93</v>
      </c>
      <c r="E54">
        <v>243</v>
      </c>
    </row>
    <row r="55" spans="1:5" x14ac:dyDescent="0.25">
      <c r="A55" t="s">
        <v>91</v>
      </c>
      <c r="B55" s="1">
        <v>43895</v>
      </c>
      <c r="C55">
        <v>3</v>
      </c>
      <c r="D55" t="s">
        <v>93</v>
      </c>
      <c r="E55">
        <v>239</v>
      </c>
    </row>
    <row r="56" spans="1:5" x14ac:dyDescent="0.25">
      <c r="A56" t="s">
        <v>85</v>
      </c>
      <c r="B56" s="1">
        <v>43911</v>
      </c>
      <c r="C56">
        <v>3</v>
      </c>
      <c r="D56" t="s">
        <v>93</v>
      </c>
      <c r="E56">
        <v>294</v>
      </c>
    </row>
    <row r="57" spans="1:5" x14ac:dyDescent="0.25">
      <c r="A57" t="s">
        <v>91</v>
      </c>
      <c r="B57" s="1">
        <v>43906</v>
      </c>
      <c r="C57">
        <v>3</v>
      </c>
      <c r="D57" t="s">
        <v>92</v>
      </c>
      <c r="E57">
        <v>245</v>
      </c>
    </row>
    <row r="58" spans="1:5" x14ac:dyDescent="0.25">
      <c r="A58" t="s">
        <v>87</v>
      </c>
      <c r="B58" s="1">
        <v>43913</v>
      </c>
      <c r="C58">
        <v>3</v>
      </c>
      <c r="D58" t="s">
        <v>92</v>
      </c>
      <c r="E58">
        <v>228</v>
      </c>
    </row>
    <row r="59" spans="1:5" x14ac:dyDescent="0.25">
      <c r="A59" t="s">
        <v>91</v>
      </c>
      <c r="B59" s="1">
        <v>43904</v>
      </c>
      <c r="C59">
        <v>3</v>
      </c>
      <c r="D59" t="s">
        <v>92</v>
      </c>
      <c r="E59">
        <v>280</v>
      </c>
    </row>
    <row r="60" spans="1:5" x14ac:dyDescent="0.25">
      <c r="A60" t="s">
        <v>87</v>
      </c>
      <c r="B60" s="1">
        <v>43904</v>
      </c>
      <c r="C60">
        <v>3</v>
      </c>
      <c r="D60" t="s">
        <v>92</v>
      </c>
      <c r="E60">
        <v>227</v>
      </c>
    </row>
    <row r="61" spans="1:5" x14ac:dyDescent="0.25">
      <c r="A61" t="s">
        <v>85</v>
      </c>
      <c r="B61" s="1">
        <v>43895</v>
      </c>
      <c r="C61">
        <v>3</v>
      </c>
      <c r="D61" t="s">
        <v>93</v>
      </c>
      <c r="E61">
        <v>203</v>
      </c>
    </row>
    <row r="62" spans="1:5" x14ac:dyDescent="0.25">
      <c r="A62" t="s">
        <v>85</v>
      </c>
      <c r="B62" s="1">
        <v>43919</v>
      </c>
      <c r="C62">
        <v>3</v>
      </c>
      <c r="D62" t="s">
        <v>93</v>
      </c>
      <c r="E62">
        <v>124</v>
      </c>
    </row>
    <row r="63" spans="1:5" x14ac:dyDescent="0.25">
      <c r="A63" t="s">
        <v>85</v>
      </c>
      <c r="B63" s="1">
        <v>43899</v>
      </c>
      <c r="C63">
        <v>3</v>
      </c>
      <c r="D63" t="s">
        <v>93</v>
      </c>
      <c r="E63">
        <v>133</v>
      </c>
    </row>
    <row r="64" spans="1:5" x14ac:dyDescent="0.25">
      <c r="A64" t="s">
        <v>91</v>
      </c>
      <c r="B64" s="1">
        <v>43912</v>
      </c>
      <c r="C64">
        <v>3</v>
      </c>
      <c r="D64" t="s">
        <v>93</v>
      </c>
      <c r="E64">
        <v>241</v>
      </c>
    </row>
    <row r="65" spans="1:5" x14ac:dyDescent="0.25">
      <c r="A65" t="s">
        <v>87</v>
      </c>
      <c r="B65" s="1">
        <v>43917</v>
      </c>
      <c r="C65">
        <v>3</v>
      </c>
      <c r="D65" t="s">
        <v>92</v>
      </c>
      <c r="E65">
        <v>256</v>
      </c>
    </row>
    <row r="66" spans="1:5" x14ac:dyDescent="0.25">
      <c r="A66" t="s">
        <v>87</v>
      </c>
      <c r="B66" s="1">
        <v>43908</v>
      </c>
      <c r="C66">
        <v>3</v>
      </c>
      <c r="D66" t="s">
        <v>92</v>
      </c>
      <c r="E66">
        <v>258</v>
      </c>
    </row>
    <row r="67" spans="1:5" x14ac:dyDescent="0.25">
      <c r="A67" t="s">
        <v>87</v>
      </c>
      <c r="B67" s="1">
        <v>43906</v>
      </c>
      <c r="C67">
        <v>3</v>
      </c>
      <c r="D67" t="s">
        <v>92</v>
      </c>
      <c r="E67">
        <v>136</v>
      </c>
    </row>
    <row r="68" spans="1:5" x14ac:dyDescent="0.25">
      <c r="A68" t="s">
        <v>87</v>
      </c>
      <c r="B68" s="1">
        <v>43909</v>
      </c>
      <c r="C68">
        <v>3</v>
      </c>
      <c r="D68" t="s">
        <v>92</v>
      </c>
      <c r="E68">
        <v>251</v>
      </c>
    </row>
    <row r="69" spans="1:5" x14ac:dyDescent="0.25">
      <c r="A69" t="s">
        <v>85</v>
      </c>
      <c r="B69" s="1">
        <v>43902</v>
      </c>
      <c r="C69">
        <v>3</v>
      </c>
      <c r="D69" t="s">
        <v>93</v>
      </c>
      <c r="E69">
        <v>257</v>
      </c>
    </row>
    <row r="70" spans="1:5" x14ac:dyDescent="0.25">
      <c r="A70" t="s">
        <v>91</v>
      </c>
      <c r="B70" s="1">
        <v>43893</v>
      </c>
      <c r="C70">
        <v>3</v>
      </c>
      <c r="D70" t="s">
        <v>93</v>
      </c>
      <c r="E70">
        <v>132</v>
      </c>
    </row>
    <row r="71" spans="1:5" x14ac:dyDescent="0.25">
      <c r="A71" t="s">
        <v>85</v>
      </c>
      <c r="B71" s="1">
        <v>43901</v>
      </c>
      <c r="C71">
        <v>3</v>
      </c>
      <c r="D71" t="s">
        <v>93</v>
      </c>
      <c r="E71">
        <v>133</v>
      </c>
    </row>
    <row r="72" spans="1:5" x14ac:dyDescent="0.25">
      <c r="A72" t="s">
        <v>85</v>
      </c>
      <c r="B72" s="1">
        <v>43897</v>
      </c>
      <c r="C72">
        <v>3</v>
      </c>
      <c r="D72" t="s">
        <v>93</v>
      </c>
      <c r="E72">
        <v>267</v>
      </c>
    </row>
    <row r="73" spans="1:5" x14ac:dyDescent="0.25">
      <c r="A73" t="s">
        <v>87</v>
      </c>
      <c r="B73" s="1">
        <v>43919</v>
      </c>
      <c r="C73">
        <v>3</v>
      </c>
      <c r="D73" t="s">
        <v>92</v>
      </c>
      <c r="E73">
        <v>140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E8"/>
  <sheetViews>
    <sheetView workbookViewId="0"/>
  </sheetViews>
  <sheetFormatPr defaultRowHeight="15" x14ac:dyDescent="0.25"/>
  <cols>
    <col min="1" max="1" width="13.140625" customWidth="1"/>
    <col min="2" max="5" width="9.7109375" customWidth="1"/>
  </cols>
  <sheetData>
    <row r="1" spans="1:5" x14ac:dyDescent="0.25">
      <c r="A1" t="s">
        <v>117</v>
      </c>
      <c r="B1" t="s">
        <v>94</v>
      </c>
      <c r="C1" t="s">
        <v>95</v>
      </c>
      <c r="D1" t="s">
        <v>96</v>
      </c>
      <c r="E1" t="s">
        <v>97</v>
      </c>
    </row>
    <row r="2" spans="1:5" x14ac:dyDescent="0.25">
      <c r="A2" t="s">
        <v>98</v>
      </c>
      <c r="B2">
        <v>13200</v>
      </c>
      <c r="C2">
        <v>10200</v>
      </c>
      <c r="D2">
        <v>15600</v>
      </c>
      <c r="E2">
        <v>21000</v>
      </c>
    </row>
    <row r="3" spans="1:5" x14ac:dyDescent="0.25">
      <c r="A3" t="s">
        <v>99</v>
      </c>
      <c r="B3">
        <v>2640</v>
      </c>
      <c r="C3">
        <v>2040</v>
      </c>
      <c r="D3">
        <v>3120</v>
      </c>
      <c r="E3">
        <v>4200</v>
      </c>
    </row>
    <row r="4" spans="1:5" x14ac:dyDescent="0.25">
      <c r="A4" t="s">
        <v>100</v>
      </c>
      <c r="B4">
        <v>1980</v>
      </c>
      <c r="C4">
        <v>1530</v>
      </c>
      <c r="D4">
        <v>2340</v>
      </c>
      <c r="E4">
        <v>3150</v>
      </c>
    </row>
    <row r="5" spans="1:5" x14ac:dyDescent="0.25">
      <c r="A5" t="s">
        <v>101</v>
      </c>
      <c r="B5">
        <v>10560</v>
      </c>
      <c r="C5">
        <v>8160</v>
      </c>
      <c r="D5">
        <v>12480</v>
      </c>
      <c r="E5">
        <v>16800</v>
      </c>
    </row>
    <row r="6" spans="1:5" x14ac:dyDescent="0.25">
      <c r="A6" t="s">
        <v>102</v>
      </c>
      <c r="B6">
        <v>13860</v>
      </c>
      <c r="C6">
        <v>10710</v>
      </c>
      <c r="D6">
        <v>16380</v>
      </c>
      <c r="E6">
        <v>22050</v>
      </c>
    </row>
    <row r="7" spans="1:5" x14ac:dyDescent="0.25">
      <c r="A7" t="s">
        <v>103</v>
      </c>
      <c r="B7">
        <v>29040</v>
      </c>
      <c r="C7">
        <v>5200</v>
      </c>
      <c r="D7">
        <v>1900</v>
      </c>
      <c r="E7">
        <v>2800</v>
      </c>
    </row>
    <row r="8" spans="1:5" x14ac:dyDescent="0.25">
      <c r="A8" t="s">
        <v>104</v>
      </c>
      <c r="B8">
        <v>2640</v>
      </c>
      <c r="C8">
        <v>2040</v>
      </c>
      <c r="D8">
        <v>3120</v>
      </c>
      <c r="E8">
        <v>4200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D10"/>
  <sheetViews>
    <sheetView workbookViewId="0"/>
  </sheetViews>
  <sheetFormatPr defaultRowHeight="15" x14ac:dyDescent="0.25"/>
  <cols>
    <col min="1" max="4" width="11.85546875" customWidth="1"/>
  </cols>
  <sheetData>
    <row r="1" spans="1:4" x14ac:dyDescent="0.25">
      <c r="A1" t="s">
        <v>105</v>
      </c>
      <c r="B1" t="s">
        <v>106</v>
      </c>
      <c r="C1" t="s">
        <v>107</v>
      </c>
      <c r="D1" t="s">
        <v>108</v>
      </c>
    </row>
    <row r="2" spans="1:4" x14ac:dyDescent="0.25">
      <c r="A2">
        <v>4</v>
      </c>
      <c r="B2">
        <v>5</v>
      </c>
      <c r="C2">
        <v>72</v>
      </c>
      <c r="D2">
        <v>1003</v>
      </c>
    </row>
    <row r="3" spans="1:4" x14ac:dyDescent="0.25">
      <c r="A3">
        <v>5</v>
      </c>
      <c r="B3">
        <v>6</v>
      </c>
      <c r="C3">
        <v>75</v>
      </c>
      <c r="D3">
        <v>1005</v>
      </c>
    </row>
    <row r="4" spans="1:4" x14ac:dyDescent="0.25">
      <c r="A4">
        <v>8</v>
      </c>
      <c r="B4">
        <v>8</v>
      </c>
      <c r="C4">
        <v>69</v>
      </c>
      <c r="D4">
        <v>1007</v>
      </c>
    </row>
    <row r="5" spans="1:4" x14ac:dyDescent="0.25">
      <c r="A5">
        <v>10</v>
      </c>
      <c r="B5">
        <v>14</v>
      </c>
      <c r="C5">
        <v>68</v>
      </c>
      <c r="D5">
        <v>1008</v>
      </c>
    </row>
    <row r="6" spans="1:4" x14ac:dyDescent="0.25">
      <c r="A6">
        <v>11</v>
      </c>
      <c r="B6">
        <v>16</v>
      </c>
      <c r="C6">
        <v>66</v>
      </c>
      <c r="D6">
        <v>1007</v>
      </c>
    </row>
    <row r="7" spans="1:4" x14ac:dyDescent="0.25">
      <c r="A7">
        <v>15</v>
      </c>
      <c r="B7">
        <v>17</v>
      </c>
      <c r="C7">
        <v>64</v>
      </c>
      <c r="D7">
        <v>1006</v>
      </c>
    </row>
    <row r="8" spans="1:4" x14ac:dyDescent="0.25">
      <c r="A8">
        <v>16</v>
      </c>
      <c r="B8">
        <v>17</v>
      </c>
      <c r="C8">
        <v>63</v>
      </c>
      <c r="D8">
        <v>1006</v>
      </c>
    </row>
    <row r="9" spans="1:4" x14ac:dyDescent="0.25">
      <c r="A9">
        <v>19</v>
      </c>
      <c r="B9">
        <v>15</v>
      </c>
      <c r="C9">
        <v>62</v>
      </c>
      <c r="D9">
        <v>1005</v>
      </c>
    </row>
    <row r="10" spans="1:4" x14ac:dyDescent="0.25">
      <c r="A10">
        <v>23</v>
      </c>
      <c r="B10">
        <v>9</v>
      </c>
      <c r="C10">
        <v>64</v>
      </c>
      <c r="D10">
        <v>1002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lPrazdny</vt:lpstr>
      <vt:lpstr>lVydaje</vt:lpstr>
      <vt:lpstr>lDruhy</vt:lpstr>
      <vt:lpstr>lObchody</vt:lpstr>
      <vt:lpstr>lStavebniny</vt:lpstr>
      <vt:lpstr>lStavebObch</vt:lpstr>
      <vt:lpstr>lStavebDbase</vt:lpstr>
      <vt:lpstr>lDomacnost</vt:lpstr>
      <vt:lpstr>lTeplota</vt:lpstr>
      <vt:lpstr>lPhaČer</vt:lpstr>
      <vt:lpstr>lObrazky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Doc. Dr. Vladimír Homola, Ph.D.</dc:creator>
  <cp:lastModifiedBy>Doc. Dr. Vladimír Homola, Ph.D.</cp:lastModifiedBy>
  <dcterms:created xsi:type="dcterms:W3CDTF">2020-08-17T11:04:58Z</dcterms:created>
  <dcterms:modified xsi:type="dcterms:W3CDTF">2021-03-12T09:42:02Z</dcterms:modified>
</cp:coreProperties>
</file>